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'Дашборд'!$E$17:$E$20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'Дашборд'!$F$17:$F$20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'Дашборд'!C68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'Дашборд'!$A$69:$A$99</f>
            </numRef>
          </cat>
          <val>
            <numRef>
              <f>'Дашборд'!$C$69:$C$99</f>
            </numRef>
          </val>
        </ser>
        <ser>
          <idx val="1"/>
          <order val="1"/>
          <tx>
            <strRef>
              <f>'Дашборд'!D68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'Дашборд'!$A$69:$A$99</f>
            </numRef>
          </cat>
          <val>
            <numRef>
              <f>'Дашборд'!$D$69:$D$99</f>
            </numRef>
          </val>
        </ser>
        <ser>
          <idx val="2"/>
          <order val="2"/>
          <tx>
            <strRef>
              <f>'Дашборд'!E68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'Дашборд'!$A$69:$A$99</f>
            </numRef>
          </cat>
          <val>
            <numRef>
              <f>'Дашборд'!$E$69:$E$99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59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31.05.2026</t>
        </is>
      </c>
    </row>
    <row r="2">
      <c r="E2" t="inlineStr">
        <is>
          <t>Период: 01.05.2026 — 31.05.2026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(29-31)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БАССЕЙН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2026-03-01</t>
        </is>
      </c>
      <c r="C7" s="6" t="inlineStr">
        <is>
          <t>ПТ</t>
        </is>
      </c>
      <c r="D7" s="6" t="inlineStr">
        <is>
          <t>Зайцев Анатолий Викторович</t>
        </is>
      </c>
      <c r="E7" s="7" t="n">
        <v>11967.5</v>
      </c>
      <c r="F7" s="7" t="n">
        <v>6</v>
      </c>
      <c r="G7" s="7" t="n">
        <v>5422.5</v>
      </c>
      <c r="H7" s="7" t="n">
        <v>6</v>
      </c>
      <c r="I7" s="7" t="n">
        <v>0</v>
      </c>
      <c r="J7" s="7" t="n">
        <v>12</v>
      </c>
      <c r="K7" s="7">
        <f>ROUND(J7*BP7/100,0)*100</f>
        <v/>
      </c>
      <c r="L7" s="7" t="n">
        <v>0</v>
      </c>
      <c r="M7" s="7">
        <f>E7-K7</f>
        <v/>
      </c>
      <c r="N7" s="7" t="n">
        <v>1</v>
      </c>
      <c r="O7" s="7" t="n">
        <v>16884.84</v>
      </c>
      <c r="P7" s="7" t="n">
        <v>9</v>
      </c>
      <c r="Q7" s="7" t="n">
        <v>3637.5</v>
      </c>
      <c r="R7" s="7" t="n">
        <v>4</v>
      </c>
      <c r="S7" s="7" t="n">
        <v>0</v>
      </c>
      <c r="T7" s="7" t="n">
        <v>12</v>
      </c>
      <c r="U7" s="7">
        <f>ROUND(T7*BP7/100,0)*100</f>
        <v/>
      </c>
      <c r="V7" s="7" t="n">
        <v>0</v>
      </c>
      <c r="W7" s="7">
        <f>O7-U7</f>
        <v/>
      </c>
      <c r="X7" s="7" t="n">
        <v>1</v>
      </c>
      <c r="Y7" s="7" t="n">
        <v>16545.83</v>
      </c>
      <c r="Z7" s="7" t="n">
        <v>9</v>
      </c>
      <c r="AA7" s="7" t="n">
        <v>8728.75</v>
      </c>
      <c r="AB7" s="7" t="n">
        <v>10</v>
      </c>
      <c r="AC7" s="7" t="n">
        <v>0</v>
      </c>
      <c r="AD7" s="7" t="n">
        <v>12</v>
      </c>
      <c r="AE7" s="7">
        <f>ROUND(AD7*BP7/100,0)*100</f>
        <v/>
      </c>
      <c r="AF7" s="7" t="n">
        <v>0</v>
      </c>
      <c r="AG7" s="7">
        <f>Y7-AE7</f>
        <v/>
      </c>
      <c r="AH7" s="7" t="n">
        <v>1</v>
      </c>
      <c r="AI7" s="7" t="n">
        <v>26012.5</v>
      </c>
      <c r="AJ7" s="7" t="n">
        <v>15</v>
      </c>
      <c r="AK7" s="7" t="n">
        <v>4445</v>
      </c>
      <c r="AL7" s="7" t="n">
        <v>5</v>
      </c>
      <c r="AM7" s="7" t="n">
        <v>0</v>
      </c>
      <c r="AN7" s="7" t="n">
        <v>12</v>
      </c>
      <c r="AO7" s="7">
        <f>ROUND(AN7*BP7/100,0)*100</f>
        <v/>
      </c>
      <c r="AP7" s="7" t="n">
        <v>0</v>
      </c>
      <c r="AQ7" s="7">
        <f>AI7-AO7</f>
        <v/>
      </c>
      <c r="AR7" s="7" t="n">
        <v>1</v>
      </c>
      <c r="AS7" s="7" t="n">
        <v>9581.34</v>
      </c>
      <c r="AT7" s="7" t="n">
        <v>5</v>
      </c>
      <c r="AU7" s="7" t="n">
        <v>2626.25</v>
      </c>
      <c r="AV7" s="7" t="n">
        <v>3</v>
      </c>
      <c r="AW7" s="7" t="n">
        <v>0</v>
      </c>
      <c r="AX7" s="7" t="n">
        <v>5</v>
      </c>
      <c r="AY7" s="7">
        <f>ROUND(AX7*BP7/100,0)*100</f>
        <v/>
      </c>
      <c r="AZ7" s="7" t="n">
        <v>0</v>
      </c>
      <c r="BA7" s="7">
        <f>AS7-AY7</f>
        <v/>
      </c>
      <c r="BB7" s="7" t="n">
        <v>1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1623.284084507042</v>
      </c>
      <c r="BQ7" s="7">
        <f>BO7/31*31</f>
        <v/>
      </c>
      <c r="BR7" s="7">
        <f>IFERROR(BL7/BE7,0)</f>
        <v/>
      </c>
    </row>
    <row r="8">
      <c r="A8" s="6" t="n">
        <v>2</v>
      </c>
      <c r="B8" s="6" t="inlineStr">
        <is>
          <t>2026-03-01</t>
        </is>
      </c>
      <c r="C8" s="6" t="inlineStr">
        <is>
          <t>МТ</t>
        </is>
      </c>
      <c r="D8" s="6" t="inlineStr">
        <is>
          <t>Киселевская Яна Александровна</t>
        </is>
      </c>
      <c r="E8" s="7" t="n">
        <v>28966</v>
      </c>
      <c r="F8" s="7" t="n">
        <v>13</v>
      </c>
      <c r="G8" s="7" t="n">
        <v>25667.5</v>
      </c>
      <c r="H8" s="7" t="n">
        <v>25</v>
      </c>
      <c r="I8" s="7" t="n">
        <v>0</v>
      </c>
      <c r="J8" s="7" t="n">
        <v>51</v>
      </c>
      <c r="K8" s="7">
        <f>ROUND(J8*BP8/100,0)*100</f>
        <v/>
      </c>
      <c r="L8" s="7" t="n">
        <v>0</v>
      </c>
      <c r="M8" s="7">
        <f>E8-K8</f>
        <v/>
      </c>
      <c r="N8" s="7" t="n">
        <v>1</v>
      </c>
      <c r="O8" s="7" t="n">
        <v>17525</v>
      </c>
      <c r="P8" s="7" t="n">
        <v>8</v>
      </c>
      <c r="Q8" s="7" t="n">
        <v>40035</v>
      </c>
      <c r="R8" s="7" t="n">
        <v>39</v>
      </c>
      <c r="S8" s="7" t="n">
        <v>0</v>
      </c>
      <c r="T8" s="7" t="n">
        <v>51</v>
      </c>
      <c r="U8" s="7">
        <f>ROUND(T8*BP8/100,0)*100</f>
        <v/>
      </c>
      <c r="V8" s="7" t="n">
        <v>0</v>
      </c>
      <c r="W8" s="7">
        <f>O8-U8</f>
        <v/>
      </c>
      <c r="X8" s="7" t="n">
        <v>1</v>
      </c>
      <c r="Y8" s="7" t="n">
        <v>28370</v>
      </c>
      <c r="Z8" s="7" t="n">
        <v>13</v>
      </c>
      <c r="AA8" s="7" t="n">
        <v>54000</v>
      </c>
      <c r="AB8" s="7" t="n">
        <v>51</v>
      </c>
      <c r="AC8" s="7" t="n">
        <v>0</v>
      </c>
      <c r="AD8" s="7" t="n">
        <v>51</v>
      </c>
      <c r="AE8" s="7">
        <f>ROUND(AD8*BP8/100,0)*100</f>
        <v/>
      </c>
      <c r="AF8" s="7" t="n">
        <v>0</v>
      </c>
      <c r="AG8" s="7">
        <f>Y8-AE8</f>
        <v/>
      </c>
      <c r="AH8" s="7" t="n">
        <v>1</v>
      </c>
      <c r="AI8" s="7" t="n">
        <v>34665.5</v>
      </c>
      <c r="AJ8" s="7" t="n">
        <v>16</v>
      </c>
      <c r="AK8" s="7" t="n">
        <v>40756.25</v>
      </c>
      <c r="AL8" s="7" t="n">
        <v>39</v>
      </c>
      <c r="AM8" s="7" t="n">
        <v>0</v>
      </c>
      <c r="AN8" s="7" t="n">
        <v>51</v>
      </c>
      <c r="AO8" s="7">
        <f>ROUND(AN8*BP8/100,0)*100</f>
        <v/>
      </c>
      <c r="AP8" s="7" t="n">
        <v>0</v>
      </c>
      <c r="AQ8" s="7">
        <f>AI8-AO8</f>
        <v/>
      </c>
      <c r="AR8" s="7" t="n">
        <v>0</v>
      </c>
      <c r="AS8" s="7" t="n">
        <v>6493</v>
      </c>
      <c r="AT8" s="7" t="n">
        <v>3</v>
      </c>
      <c r="AU8" s="7" t="n">
        <v>7040</v>
      </c>
      <c r="AV8" s="7" t="n">
        <v>7</v>
      </c>
      <c r="AW8" s="7" t="n">
        <v>0</v>
      </c>
      <c r="AX8" s="7" t="n">
        <v>22</v>
      </c>
      <c r="AY8" s="7">
        <f>ROUND(AX8*BP8/100,0)*100</f>
        <v/>
      </c>
      <c r="AZ8" s="7" t="n">
        <v>0</v>
      </c>
      <c r="BA8" s="7">
        <f>AS8-AY8</f>
        <v/>
      </c>
      <c r="BB8" s="7" t="n">
        <v>1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0</v>
      </c>
      <c r="BO8" s="7">
        <f>BL8+BM8+BN8</f>
        <v/>
      </c>
      <c r="BP8" s="7" t="n">
        <v>1417.327592592593</v>
      </c>
      <c r="BQ8" s="7">
        <f>BO8/31*31</f>
        <v/>
      </c>
      <c r="BR8" s="7">
        <f>IFERROR(BL8/BE8,0)</f>
        <v/>
      </c>
    </row>
    <row r="9">
      <c r="A9" s="6" t="n">
        <v>3</v>
      </c>
      <c r="B9" s="6" t="inlineStr">
        <is>
          <t>2026-03-01</t>
        </is>
      </c>
      <c r="C9" s="6" t="inlineStr">
        <is>
          <t>МТ</t>
        </is>
      </c>
      <c r="D9" s="6" t="inlineStr">
        <is>
          <t>Колос Виктор Андреевич</t>
        </is>
      </c>
      <c r="E9" s="7" t="n">
        <v>0</v>
      </c>
      <c r="F9" s="7" t="n">
        <v>0</v>
      </c>
      <c r="G9" s="7" t="n">
        <v>52167.5</v>
      </c>
      <c r="H9" s="7" t="n">
        <v>45</v>
      </c>
      <c r="I9" s="7" t="n">
        <v>0</v>
      </c>
      <c r="J9" s="7" t="n">
        <v>148</v>
      </c>
      <c r="K9" s="7">
        <f>ROUND(J9*BP9/100,0)*100</f>
        <v/>
      </c>
      <c r="L9" s="7" t="n">
        <v>0</v>
      </c>
      <c r="M9" s="7">
        <f>E9-K9</f>
        <v/>
      </c>
      <c r="N9" s="7" t="n">
        <v>0</v>
      </c>
      <c r="O9" s="7" t="n">
        <v>0</v>
      </c>
      <c r="P9" s="7" t="n">
        <v>0</v>
      </c>
      <c r="Q9" s="7" t="n">
        <v>66617.5</v>
      </c>
      <c r="R9" s="7" t="n">
        <v>57</v>
      </c>
      <c r="S9" s="7" t="n">
        <v>0</v>
      </c>
      <c r="T9" s="7" t="n">
        <v>148</v>
      </c>
      <c r="U9" s="7">
        <f>ROUND(T9*BP9/100,0)*100</f>
        <v/>
      </c>
      <c r="V9" s="7" t="n">
        <v>0</v>
      </c>
      <c r="W9" s="7">
        <f>O9-U9</f>
        <v/>
      </c>
      <c r="X9" s="7" t="n">
        <v>0</v>
      </c>
      <c r="Y9" s="7" t="n">
        <v>0</v>
      </c>
      <c r="Z9" s="7" t="n">
        <v>0</v>
      </c>
      <c r="AA9" s="7" t="n">
        <v>40125</v>
      </c>
      <c r="AB9" s="7" t="n">
        <v>34</v>
      </c>
      <c r="AC9" s="7" t="n">
        <v>0</v>
      </c>
      <c r="AD9" s="7" t="n">
        <v>148</v>
      </c>
      <c r="AE9" s="7">
        <f>ROUND(AD9*BP9/100,0)*100</f>
        <v/>
      </c>
      <c r="AF9" s="7" t="n">
        <v>0</v>
      </c>
      <c r="AG9" s="7">
        <f>Y9-AE9</f>
        <v/>
      </c>
      <c r="AH9" s="7" t="n">
        <v>0</v>
      </c>
      <c r="AI9" s="7" t="n">
        <v>2520</v>
      </c>
      <c r="AJ9" s="7" t="n">
        <v>1</v>
      </c>
      <c r="AK9" s="7" t="n">
        <v>60860</v>
      </c>
      <c r="AL9" s="7" t="n">
        <v>52</v>
      </c>
      <c r="AM9" s="7" t="n">
        <v>0</v>
      </c>
      <c r="AN9" s="7" t="n">
        <v>148</v>
      </c>
      <c r="AO9" s="7">
        <f>ROUND(AN9*BP9/100,0)*100</f>
        <v/>
      </c>
      <c r="AP9" s="7" t="n">
        <v>0</v>
      </c>
      <c r="AQ9" s="7">
        <f>AI9-AO9</f>
        <v/>
      </c>
      <c r="AR9" s="7" t="n">
        <v>0</v>
      </c>
      <c r="AS9" s="7" t="n">
        <v>0</v>
      </c>
      <c r="AT9" s="7" t="n">
        <v>0</v>
      </c>
      <c r="AU9" s="7" t="n">
        <v>0</v>
      </c>
      <c r="AV9" s="7" t="n">
        <v>0</v>
      </c>
      <c r="AW9" s="7" t="n">
        <v>0</v>
      </c>
      <c r="AX9" s="7" t="n">
        <v>64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339502.51</v>
      </c>
      <c r="BO9" s="7">
        <f>BL9+BM9+BN9</f>
        <v/>
      </c>
      <c r="BP9" s="7" t="n">
        <v>1201.837488076312</v>
      </c>
      <c r="BQ9" s="7">
        <f>BO9/31*31</f>
        <v/>
      </c>
      <c r="BR9" s="7">
        <f>IFERROR(BL9/BE9,0)</f>
        <v/>
      </c>
    </row>
    <row r="10">
      <c r="A10" s="6" t="n">
        <v>4</v>
      </c>
      <c r="B10" s="6" t="inlineStr">
        <is>
          <t>2026-03-01</t>
        </is>
      </c>
      <c r="C10" s="6" t="inlineStr">
        <is>
          <t>МТ</t>
        </is>
      </c>
      <c r="D10" s="6" t="inlineStr">
        <is>
          <t>Парфенова Ксения Александровна</t>
        </is>
      </c>
      <c r="E10" s="7" t="n">
        <v>10894</v>
      </c>
      <c r="F10" s="7" t="n">
        <v>5</v>
      </c>
      <c r="G10" s="7" t="n">
        <v>3885</v>
      </c>
      <c r="H10" s="7" t="n">
        <v>4</v>
      </c>
      <c r="I10" s="7" t="n">
        <v>0</v>
      </c>
      <c r="J10" s="7" t="n">
        <v>23</v>
      </c>
      <c r="K10" s="7">
        <f>ROUND(J10*BP10/100,0)*100</f>
        <v/>
      </c>
      <c r="L10" s="7" t="n">
        <v>0</v>
      </c>
      <c r="M10" s="7">
        <f>E10-K10</f>
        <v/>
      </c>
      <c r="N10" s="7" t="n">
        <v>1</v>
      </c>
      <c r="O10" s="7" t="n">
        <v>9082.5</v>
      </c>
      <c r="P10" s="7" t="n">
        <v>5</v>
      </c>
      <c r="Q10" s="7" t="n">
        <v>8265</v>
      </c>
      <c r="R10" s="7" t="n">
        <v>8</v>
      </c>
      <c r="S10" s="7" t="n">
        <v>0</v>
      </c>
      <c r="T10" s="7" t="n">
        <v>23</v>
      </c>
      <c r="U10" s="7">
        <f>ROUND(T10*BP10/100,0)*100</f>
        <v/>
      </c>
      <c r="V10" s="7" t="n">
        <v>0</v>
      </c>
      <c r="W10" s="7">
        <f>O10-U10</f>
        <v/>
      </c>
      <c r="X10" s="7" t="n">
        <v>3</v>
      </c>
      <c r="Y10" s="7" t="n">
        <v>27950</v>
      </c>
      <c r="Z10" s="7" t="n">
        <v>12</v>
      </c>
      <c r="AA10" s="7" t="n">
        <v>10272.5</v>
      </c>
      <c r="AB10" s="7" t="n">
        <v>10</v>
      </c>
      <c r="AC10" s="7" t="n">
        <v>0</v>
      </c>
      <c r="AD10" s="7" t="n">
        <v>23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1</v>
      </c>
      <c r="AI10" s="7" t="n">
        <v>31145</v>
      </c>
      <c r="AJ10" s="7" t="n">
        <v>15</v>
      </c>
      <c r="AK10" s="7" t="n">
        <v>8477.5</v>
      </c>
      <c r="AL10" s="7" t="n">
        <v>8</v>
      </c>
      <c r="AM10" s="7" t="n">
        <v>0</v>
      </c>
      <c r="AN10" s="7" t="n">
        <v>23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1</v>
      </c>
      <c r="AS10" s="7" t="n">
        <v>6365</v>
      </c>
      <c r="AT10" s="7" t="n">
        <v>3</v>
      </c>
      <c r="AU10" s="7" t="n">
        <v>0</v>
      </c>
      <c r="AV10" s="7" t="n">
        <v>0</v>
      </c>
      <c r="AW10" s="7" t="n">
        <v>0</v>
      </c>
      <c r="AX10" s="7" t="n">
        <v>10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1668.833163265306</v>
      </c>
      <c r="BQ10" s="7">
        <f>BO10/31*31</f>
        <v/>
      </c>
      <c r="BR10" s="7">
        <f>IFERROR(BL10/BE10,0)</f>
        <v/>
      </c>
    </row>
    <row r="11">
      <c r="A11" s="6" t="n">
        <v>5</v>
      </c>
      <c r="B11" s="6" t="inlineStr">
        <is>
          <t>2026-03-01</t>
        </is>
      </c>
      <c r="C11" s="6" t="inlineStr">
        <is>
          <t>ПТ</t>
        </is>
      </c>
      <c r="D11" s="6" t="inlineStr">
        <is>
          <t>Парфенова Олеся Александровна</t>
        </is>
      </c>
      <c r="E11" s="7" t="n">
        <v>38385.75</v>
      </c>
      <c r="F11" s="7" t="n">
        <v>17</v>
      </c>
      <c r="G11" s="7" t="n">
        <v>0</v>
      </c>
      <c r="H11" s="7" t="n">
        <v>0</v>
      </c>
      <c r="I11" s="7" t="n">
        <v>0</v>
      </c>
      <c r="J11" s="7" t="n">
        <v>35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22508.5</v>
      </c>
      <c r="P11" s="7" t="n">
        <v>11</v>
      </c>
      <c r="Q11" s="7" t="n">
        <v>4967.5</v>
      </c>
      <c r="R11" s="7" t="n">
        <v>4</v>
      </c>
      <c r="S11" s="7" t="n">
        <v>0</v>
      </c>
      <c r="T11" s="7" t="n">
        <v>35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74789.5</v>
      </c>
      <c r="Z11" s="7" t="n">
        <v>34</v>
      </c>
      <c r="AA11" s="7" t="n">
        <v>8762.5</v>
      </c>
      <c r="AB11" s="7" t="n">
        <v>7</v>
      </c>
      <c r="AC11" s="7" t="n">
        <v>0</v>
      </c>
      <c r="AD11" s="7" t="n">
        <v>35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1</v>
      </c>
      <c r="AI11" s="7" t="n">
        <v>14054</v>
      </c>
      <c r="AJ11" s="7" t="n">
        <v>6</v>
      </c>
      <c r="AK11" s="7" t="n">
        <v>0</v>
      </c>
      <c r="AL11" s="7" t="n">
        <v>0</v>
      </c>
      <c r="AM11" s="7" t="n">
        <v>0</v>
      </c>
      <c r="AN11" s="7" t="n">
        <v>35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0</v>
      </c>
      <c r="AT11" s="7" t="n">
        <v>0</v>
      </c>
      <c r="AU11" s="7" t="n">
        <v>0</v>
      </c>
      <c r="AV11" s="7" t="n">
        <v>0</v>
      </c>
      <c r="AW11" s="7" t="n">
        <v>0</v>
      </c>
      <c r="AX11" s="7" t="n">
        <v>15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1929.803790849674</v>
      </c>
      <c r="BQ11" s="7">
        <f>BO11/31*31</f>
        <v/>
      </c>
      <c r="BR11" s="7">
        <f>IFERROR(BL11/BE11,0)</f>
        <v/>
      </c>
    </row>
    <row r="12">
      <c r="A12" s="6" t="n">
        <v>6</v>
      </c>
      <c r="B12" s="6" t="inlineStr">
        <is>
          <t>2026-03-01</t>
        </is>
      </c>
      <c r="C12" s="6" t="inlineStr">
        <is>
          <t>ПТ</t>
        </is>
      </c>
      <c r="D12" s="6" t="inlineStr">
        <is>
          <t>Созонов Роман Алексеевич</t>
        </is>
      </c>
      <c r="E12" s="7" t="n">
        <v>1652.5</v>
      </c>
      <c r="F12" s="7" t="n">
        <v>1</v>
      </c>
      <c r="G12" s="7" t="n">
        <v>18537.5</v>
      </c>
      <c r="H12" s="7" t="n">
        <v>19</v>
      </c>
      <c r="I12" s="7" t="n">
        <v>0</v>
      </c>
      <c r="J12" s="7" t="n">
        <v>23</v>
      </c>
      <c r="K12" s="7">
        <f>ROUND(J12*BP12/100,0)*100</f>
        <v/>
      </c>
      <c r="L12" s="7" t="n">
        <v>0</v>
      </c>
      <c r="M12" s="7">
        <f>E12-K12</f>
        <v/>
      </c>
      <c r="N12" s="7" t="n">
        <v>0</v>
      </c>
      <c r="O12" s="7" t="n">
        <v>13140</v>
      </c>
      <c r="P12" s="7" t="n">
        <v>8</v>
      </c>
      <c r="Q12" s="7" t="n">
        <v>19645</v>
      </c>
      <c r="R12" s="7" t="n">
        <v>21</v>
      </c>
      <c r="S12" s="7" t="n">
        <v>0</v>
      </c>
      <c r="T12" s="7" t="n">
        <v>23</v>
      </c>
      <c r="U12" s="7">
        <f>ROUND(T12*BP12/100,0)*100</f>
        <v/>
      </c>
      <c r="V12" s="7" t="n">
        <v>0</v>
      </c>
      <c r="W12" s="7">
        <f>O12-U12</f>
        <v/>
      </c>
      <c r="X12" s="7" t="n">
        <v>0</v>
      </c>
      <c r="Y12" s="7" t="n">
        <v>15417.5</v>
      </c>
      <c r="Z12" s="7" t="n">
        <v>8</v>
      </c>
      <c r="AA12" s="7" t="n">
        <v>18187.5</v>
      </c>
      <c r="AB12" s="7" t="n">
        <v>20</v>
      </c>
      <c r="AC12" s="7" t="n">
        <v>0</v>
      </c>
      <c r="AD12" s="7" t="n">
        <v>23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0</v>
      </c>
      <c r="AI12" s="7" t="n">
        <v>15067.5</v>
      </c>
      <c r="AJ12" s="7" t="n">
        <v>8</v>
      </c>
      <c r="AK12" s="7" t="n">
        <v>13990</v>
      </c>
      <c r="AL12" s="7" t="n">
        <v>15</v>
      </c>
      <c r="AM12" s="7" t="n">
        <v>0</v>
      </c>
      <c r="AN12" s="7" t="n">
        <v>23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0</v>
      </c>
      <c r="AS12" s="7" t="n">
        <v>2015</v>
      </c>
      <c r="AT12" s="7" t="n">
        <v>1</v>
      </c>
      <c r="AU12" s="7" t="n">
        <v>4260</v>
      </c>
      <c r="AV12" s="7" t="n">
        <v>4</v>
      </c>
      <c r="AW12" s="7" t="n">
        <v>0</v>
      </c>
      <c r="AX12" s="7" t="n">
        <v>10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0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0</v>
      </c>
      <c r="BO12" s="7">
        <f>BL12+BM12+BN12</f>
        <v/>
      </c>
      <c r="BP12" s="7" t="n">
        <v>1207.107798165138</v>
      </c>
      <c r="BQ12" s="7">
        <f>BO12/31*31</f>
        <v/>
      </c>
      <c r="BR12" s="7">
        <f>IFERROR(BL12/BE12,0)</f>
        <v/>
      </c>
    </row>
    <row r="13">
      <c r="A13" s="6" t="n">
        <v>7</v>
      </c>
      <c r="B13" s="6" t="inlineStr">
        <is>
          <t>2026-03-01</t>
        </is>
      </c>
      <c r="C13" s="6" t="inlineStr">
        <is>
          <t>ПТ</t>
        </is>
      </c>
      <c r="D13" s="6" t="inlineStr">
        <is>
          <t>Федяй Антон Владиславович</t>
        </is>
      </c>
      <c r="E13" s="7" t="n">
        <v>0</v>
      </c>
      <c r="F13" s="7" t="n">
        <v>0</v>
      </c>
      <c r="G13" s="7" t="n">
        <v>25079.5</v>
      </c>
      <c r="H13" s="7" t="n">
        <v>28</v>
      </c>
      <c r="I13" s="7" t="n">
        <v>0</v>
      </c>
      <c r="J13" s="7" t="n">
        <v>32</v>
      </c>
      <c r="K13" s="7">
        <f>ROUND(J13*BP13/100,0)*100</f>
        <v/>
      </c>
      <c r="L13" s="7" t="n">
        <v>0</v>
      </c>
      <c r="M13" s="7">
        <f>E13-K13</f>
        <v/>
      </c>
      <c r="N13" s="7" t="n">
        <v>0</v>
      </c>
      <c r="O13" s="7" t="n">
        <v>0</v>
      </c>
      <c r="P13" s="7" t="n">
        <v>0</v>
      </c>
      <c r="Q13" s="7" t="n">
        <v>28716.75</v>
      </c>
      <c r="R13" s="7" t="n">
        <v>32</v>
      </c>
      <c r="S13" s="7" t="n">
        <v>0</v>
      </c>
      <c r="T13" s="7" t="n">
        <v>32</v>
      </c>
      <c r="U13" s="7">
        <f>ROUND(T13*BP13/100,0)*100</f>
        <v/>
      </c>
      <c r="V13" s="7" t="n">
        <v>0</v>
      </c>
      <c r="W13" s="7">
        <f>O13-U13</f>
        <v/>
      </c>
      <c r="X13" s="7" t="n">
        <v>0</v>
      </c>
      <c r="Y13" s="7" t="n">
        <v>2190</v>
      </c>
      <c r="Z13" s="7" t="n">
        <v>1</v>
      </c>
      <c r="AA13" s="7" t="n">
        <v>49110.5</v>
      </c>
      <c r="AB13" s="7" t="n">
        <v>55</v>
      </c>
      <c r="AC13" s="7" t="n">
        <v>0</v>
      </c>
      <c r="AD13" s="7" t="n">
        <v>32</v>
      </c>
      <c r="AE13" s="7">
        <f>ROUND(AD13*BP13/100,0)*100</f>
        <v/>
      </c>
      <c r="AF13" s="7" t="n">
        <v>0</v>
      </c>
      <c r="AG13" s="7">
        <f>Y13-AE13</f>
        <v/>
      </c>
      <c r="AH13" s="7" t="n">
        <v>1</v>
      </c>
      <c r="AI13" s="7" t="n">
        <v>0</v>
      </c>
      <c r="AJ13" s="7" t="n">
        <v>0</v>
      </c>
      <c r="AK13" s="7" t="n">
        <v>33455.5</v>
      </c>
      <c r="AL13" s="7" t="n">
        <v>37</v>
      </c>
      <c r="AM13" s="7" t="n">
        <v>0</v>
      </c>
      <c r="AN13" s="7" t="n">
        <v>32</v>
      </c>
      <c r="AO13" s="7">
        <f>ROUND(AN13*BP13/100,0)*100</f>
        <v/>
      </c>
      <c r="AP13" s="7" t="n">
        <v>0</v>
      </c>
      <c r="AQ13" s="7">
        <f>AI13-AO13</f>
        <v/>
      </c>
      <c r="AR13" s="7" t="n">
        <v>0</v>
      </c>
      <c r="AS13" s="7" t="n">
        <v>2190</v>
      </c>
      <c r="AT13" s="7" t="n">
        <v>1</v>
      </c>
      <c r="AU13" s="7" t="n">
        <v>8868.75</v>
      </c>
      <c r="AV13" s="7" t="n">
        <v>10</v>
      </c>
      <c r="AW13" s="7" t="n">
        <v>0</v>
      </c>
      <c r="AX13" s="7" t="n">
        <v>14</v>
      </c>
      <c r="AY13" s="7">
        <f>ROUND(AX13*BP13/100,0)*100</f>
        <v/>
      </c>
      <c r="AZ13" s="7" t="n">
        <v>0</v>
      </c>
      <c r="BA13" s="7">
        <f>AS13-AY13</f>
        <v/>
      </c>
      <c r="BB13" s="7" t="n">
        <v>0</v>
      </c>
      <c r="BC13" s="6" t="n"/>
      <c r="BD13" s="7">
        <f>SUM(J13,T13,AD13,AN13,AX13)</f>
        <v/>
      </c>
      <c r="BE13" s="7">
        <f>SUM(F13,P13,Z13,AJ13,AT13)</f>
        <v/>
      </c>
      <c r="BF13" s="7">
        <f>SUM(N13,X13,AH13,AR13,BB13)</f>
        <v/>
      </c>
      <c r="BG13" s="7">
        <f>SUM(L13,V13,AF13,AP13,AZ13)</f>
        <v/>
      </c>
      <c r="BH13" s="7">
        <f>SUM(I13,S13,AC13,AM13,AW13)</f>
        <v/>
      </c>
      <c r="BI13" s="7" t="n">
        <v>0</v>
      </c>
      <c r="BJ13" s="7">
        <f>SUM(H13,R13,AB13,AL13,AV13)</f>
        <v/>
      </c>
      <c r="BK13" s="7">
        <f>SUM(K13,U13,AE13,AO13,AY13)</f>
        <v/>
      </c>
      <c r="BL13" s="7">
        <f>SUM(E13,O13,Y13,AI13,AS13)</f>
        <v/>
      </c>
      <c r="BM13" s="7">
        <f>SUM(G13,Q13,AA13,AK13,AU13)</f>
        <v/>
      </c>
      <c r="BN13" s="7" t="n">
        <v>0</v>
      </c>
      <c r="BO13" s="7">
        <f>BL13+BM13+BN13</f>
        <v/>
      </c>
      <c r="BP13" s="7" t="n">
        <v>881.9702380952381</v>
      </c>
      <c r="BQ13" s="7">
        <f>BO13/31*31</f>
        <v/>
      </c>
      <c r="BR13" s="7">
        <f>IFERROR(BL13/BE13,0)</f>
        <v/>
      </c>
    </row>
    <row r="14">
      <c r="A14" s="6" t="n">
        <v>8</v>
      </c>
      <c r="B14" s="6" t="inlineStr">
        <is>
          <t>2026-03-01</t>
        </is>
      </c>
      <c r="C14" s="6" t="inlineStr">
        <is>
          <t>ПТ</t>
        </is>
      </c>
      <c r="D14" s="6" t="inlineStr">
        <is>
          <t>Якимович Богдан Петрович</t>
        </is>
      </c>
      <c r="E14" s="7" t="n">
        <v>24608.99</v>
      </c>
      <c r="F14" s="7" t="n">
        <v>14</v>
      </c>
      <c r="G14" s="7" t="n">
        <v>0</v>
      </c>
      <c r="H14" s="7" t="n">
        <v>0</v>
      </c>
      <c r="I14" s="7" t="n">
        <v>0</v>
      </c>
      <c r="J14" s="7" t="n">
        <v>10</v>
      </c>
      <c r="K14" s="7">
        <f>ROUND(J14*BP14/100,0)*100</f>
        <v/>
      </c>
      <c r="L14" s="7" t="n">
        <v>0</v>
      </c>
      <c r="M14" s="7">
        <f>E14-K14</f>
        <v/>
      </c>
      <c r="N14" s="7" t="n">
        <v>2</v>
      </c>
      <c r="O14" s="7" t="n">
        <v>11804.16</v>
      </c>
      <c r="P14" s="7" t="n">
        <v>7</v>
      </c>
      <c r="Q14" s="7" t="n">
        <v>0</v>
      </c>
      <c r="R14" s="7" t="n">
        <v>0</v>
      </c>
      <c r="S14" s="7" t="n">
        <v>0</v>
      </c>
      <c r="T14" s="7" t="n">
        <v>10</v>
      </c>
      <c r="U14" s="7">
        <f>ROUND(T14*BP14/100,0)*100</f>
        <v/>
      </c>
      <c r="V14" s="7" t="n">
        <v>0</v>
      </c>
      <c r="W14" s="7">
        <f>O14-U14</f>
        <v/>
      </c>
      <c r="X14" s="7" t="n">
        <v>0</v>
      </c>
      <c r="Y14" s="7" t="n">
        <v>25247.5</v>
      </c>
      <c r="Z14" s="7" t="n">
        <v>15</v>
      </c>
      <c r="AA14" s="7" t="n">
        <v>0</v>
      </c>
      <c r="AB14" s="7" t="n">
        <v>0</v>
      </c>
      <c r="AC14" s="7" t="n">
        <v>0</v>
      </c>
      <c r="AD14" s="7" t="n">
        <v>10</v>
      </c>
      <c r="AE14" s="7">
        <f>ROUND(AD14*BP14/100,0)*100</f>
        <v/>
      </c>
      <c r="AF14" s="7" t="n">
        <v>0</v>
      </c>
      <c r="AG14" s="7">
        <f>Y14-AE14</f>
        <v/>
      </c>
      <c r="AH14" s="7" t="n">
        <v>2</v>
      </c>
      <c r="AI14" s="7" t="n">
        <v>28990.84</v>
      </c>
      <c r="AJ14" s="7" t="n">
        <v>17</v>
      </c>
      <c r="AK14" s="7" t="n">
        <v>0</v>
      </c>
      <c r="AL14" s="7" t="n">
        <v>0</v>
      </c>
      <c r="AM14" s="7" t="n">
        <v>0</v>
      </c>
      <c r="AN14" s="7" t="n">
        <v>10</v>
      </c>
      <c r="AO14" s="7">
        <f>ROUND(AN14*BP14/100,0)*100</f>
        <v/>
      </c>
      <c r="AP14" s="7" t="n">
        <v>0</v>
      </c>
      <c r="AQ14" s="7">
        <f>AI14-AO14</f>
        <v/>
      </c>
      <c r="AR14" s="7" t="n">
        <v>3</v>
      </c>
      <c r="AS14" s="7" t="n">
        <v>4887.5</v>
      </c>
      <c r="AT14" s="7" t="n">
        <v>3</v>
      </c>
      <c r="AU14" s="7" t="n">
        <v>0</v>
      </c>
      <c r="AV14" s="7" t="n">
        <v>0</v>
      </c>
      <c r="AW14" s="7" t="n">
        <v>0</v>
      </c>
      <c r="AX14" s="7" t="n">
        <v>4</v>
      </c>
      <c r="AY14" s="7">
        <f>ROUND(AX14*BP14/100,0)*100</f>
        <v/>
      </c>
      <c r="AZ14" s="7" t="n">
        <v>0</v>
      </c>
      <c r="BA14" s="7">
        <f>AS14-AY14</f>
        <v/>
      </c>
      <c r="BB14" s="7" t="n">
        <v>1</v>
      </c>
      <c r="BC14" s="6" t="n"/>
      <c r="BD14" s="7">
        <f>SUM(J14,T14,AD14,AN14,AX14)</f>
        <v/>
      </c>
      <c r="BE14" s="7">
        <f>SUM(F14,P14,Z14,AJ14,AT14)</f>
        <v/>
      </c>
      <c r="BF14" s="7">
        <f>SUM(N14,X14,AH14,AR14,BB14)</f>
        <v/>
      </c>
      <c r="BG14" s="7">
        <f>SUM(L14,V14,AF14,AP14,AZ14)</f>
        <v/>
      </c>
      <c r="BH14" s="7">
        <f>SUM(I14,S14,AC14,AM14,AW14)</f>
        <v/>
      </c>
      <c r="BI14" s="7" t="n">
        <v>0</v>
      </c>
      <c r="BJ14" s="7">
        <f>SUM(H14,R14,AB14,AL14,AV14)</f>
        <v/>
      </c>
      <c r="BK14" s="7">
        <f>SUM(K14,U14,AE14,AO14,AY14)</f>
        <v/>
      </c>
      <c r="BL14" s="7">
        <f>SUM(E14,O14,Y14,AI14,AS14)</f>
        <v/>
      </c>
      <c r="BM14" s="7">
        <f>SUM(G14,Q14,AA14,AK14,AU14)</f>
        <v/>
      </c>
      <c r="BN14" s="7" t="n">
        <v>0</v>
      </c>
      <c r="BO14" s="7">
        <f>BL14+BM14+BN14</f>
        <v/>
      </c>
      <c r="BP14" s="7" t="n">
        <v>1865.867407407407</v>
      </c>
      <c r="BQ14" s="7">
        <f>BO14/31*31</f>
        <v/>
      </c>
      <c r="BR14" s="7">
        <f>IFERROR(BL14/BE14,0)</f>
        <v/>
      </c>
    </row>
    <row r="15">
      <c r="A15" s="8" t="n"/>
      <c r="B15" s="8" t="n"/>
      <c r="C15" s="8" t="n"/>
      <c r="D15" s="8" t="inlineStr">
        <is>
          <t>Итого БАС</t>
        </is>
      </c>
      <c r="E15" s="9">
        <f>SUM(E7:E14)</f>
        <v/>
      </c>
      <c r="F15" s="9">
        <f>SUM(F7:F14)</f>
        <v/>
      </c>
      <c r="G15" s="9">
        <f>SUM(G7:G14)</f>
        <v/>
      </c>
      <c r="H15" s="9">
        <f>SUM(H7:H14)</f>
        <v/>
      </c>
      <c r="I15" s="9">
        <f>SUM(I7:I14)</f>
        <v/>
      </c>
      <c r="J15" s="9">
        <f>SUM(J7:J14)</f>
        <v/>
      </c>
      <c r="K15" s="9">
        <f>SUM(K7:K14)</f>
        <v/>
      </c>
      <c r="L15" s="9">
        <f>SUM(L7:L14)</f>
        <v/>
      </c>
      <c r="M15" s="9">
        <f>SUM(M7:M14)</f>
        <v/>
      </c>
      <c r="N15" s="9">
        <f>SUM(N7:N14)</f>
        <v/>
      </c>
      <c r="O15" s="9">
        <f>SUM(O7:O14)</f>
        <v/>
      </c>
      <c r="P15" s="9">
        <f>SUM(P7:P14)</f>
        <v/>
      </c>
      <c r="Q15" s="9">
        <f>SUM(Q7:Q14)</f>
        <v/>
      </c>
      <c r="R15" s="9">
        <f>SUM(R7:R14)</f>
        <v/>
      </c>
      <c r="S15" s="9">
        <f>SUM(S7:S14)</f>
        <v/>
      </c>
      <c r="T15" s="9">
        <f>SUM(T7:T14)</f>
        <v/>
      </c>
      <c r="U15" s="9">
        <f>SUM(U7:U14)</f>
        <v/>
      </c>
      <c r="V15" s="9">
        <f>SUM(V7:V14)</f>
        <v/>
      </c>
      <c r="W15" s="9">
        <f>SUM(W7:W14)</f>
        <v/>
      </c>
      <c r="X15" s="9">
        <f>SUM(X7:X14)</f>
        <v/>
      </c>
      <c r="Y15" s="9">
        <f>SUM(Y7:Y14)</f>
        <v/>
      </c>
      <c r="Z15" s="9">
        <f>SUM(Z7:Z14)</f>
        <v/>
      </c>
      <c r="AA15" s="9">
        <f>SUM(AA7:AA14)</f>
        <v/>
      </c>
      <c r="AB15" s="9">
        <f>SUM(AB7:AB14)</f>
        <v/>
      </c>
      <c r="AC15" s="9">
        <f>SUM(AC7:AC14)</f>
        <v/>
      </c>
      <c r="AD15" s="9">
        <f>SUM(AD7:AD14)</f>
        <v/>
      </c>
      <c r="AE15" s="9">
        <f>SUM(AE7:AE14)</f>
        <v/>
      </c>
      <c r="AF15" s="9">
        <f>SUM(AF7:AF14)</f>
        <v/>
      </c>
      <c r="AG15" s="9">
        <f>SUM(AG7:AG14)</f>
        <v/>
      </c>
      <c r="AH15" s="9">
        <f>SUM(AH7:AH14)</f>
        <v/>
      </c>
      <c r="AI15" s="9">
        <f>SUM(AI7:AI14)</f>
        <v/>
      </c>
      <c r="AJ15" s="9">
        <f>SUM(AJ7:AJ14)</f>
        <v/>
      </c>
      <c r="AK15" s="9">
        <f>SUM(AK7:AK14)</f>
        <v/>
      </c>
      <c r="AL15" s="9">
        <f>SUM(AL7:AL14)</f>
        <v/>
      </c>
      <c r="AM15" s="9">
        <f>SUM(AM7:AM14)</f>
        <v/>
      </c>
      <c r="AN15" s="9">
        <f>SUM(AN7:AN14)</f>
        <v/>
      </c>
      <c r="AO15" s="9">
        <f>SUM(AO7:AO14)</f>
        <v/>
      </c>
      <c r="AP15" s="9">
        <f>SUM(AP7:AP14)</f>
        <v/>
      </c>
      <c r="AQ15" s="9">
        <f>SUM(AQ7:AQ14)</f>
        <v/>
      </c>
      <c r="AR15" s="9">
        <f>SUM(AR7:AR14)</f>
        <v/>
      </c>
      <c r="AS15" s="9">
        <f>SUM(AS7:AS14)</f>
        <v/>
      </c>
      <c r="AT15" s="9">
        <f>SUM(AT7:AT14)</f>
        <v/>
      </c>
      <c r="AU15" s="9">
        <f>SUM(AU7:AU14)</f>
        <v/>
      </c>
      <c r="AV15" s="9">
        <f>SUM(AV7:AV14)</f>
        <v/>
      </c>
      <c r="AW15" s="9">
        <f>SUM(AW7:AW14)</f>
        <v/>
      </c>
      <c r="AX15" s="9">
        <f>SUM(AX7:AX14)</f>
        <v/>
      </c>
      <c r="AY15" s="9">
        <f>SUM(AY7:AY14)</f>
        <v/>
      </c>
      <c r="AZ15" s="9">
        <f>SUM(AZ7:AZ14)</f>
        <v/>
      </c>
      <c r="BA15" s="9">
        <f>SUM(BA7:BA14)</f>
        <v/>
      </c>
      <c r="BB15" s="9">
        <f>SUM(BB7:BB14)</f>
        <v/>
      </c>
      <c r="BC15" s="9">
        <f>SUM(BC7:BC14)</f>
        <v/>
      </c>
      <c r="BD15" s="9">
        <f>SUM(BD7:BD14)</f>
        <v/>
      </c>
      <c r="BE15" s="9">
        <f>SUM(BE7:BE14)</f>
        <v/>
      </c>
      <c r="BF15" s="9">
        <f>SUM(BF7:BF14)</f>
        <v/>
      </c>
      <c r="BG15" s="9">
        <f>SUM(BG7:BG14)</f>
        <v/>
      </c>
      <c r="BH15" s="9">
        <f>SUM(BH7:BH14)</f>
        <v/>
      </c>
      <c r="BI15" s="9">
        <f>SUM(BI7:BI14)</f>
        <v/>
      </c>
      <c r="BJ15" s="9">
        <f>SUM(BJ7:BJ14)</f>
        <v/>
      </c>
      <c r="BK15" s="9">
        <f>SUM(BK7:BK14)</f>
        <v/>
      </c>
      <c r="BL15" s="9">
        <f>SUM(BL7:BL14)</f>
        <v/>
      </c>
      <c r="BM15" s="9">
        <f>SUM(BM7:BM14)</f>
        <v/>
      </c>
      <c r="BN15" s="9">
        <f>SUM(BN7:BN14)</f>
        <v/>
      </c>
      <c r="BO15" s="9">
        <f>SUM(BO7:BO14)</f>
        <v/>
      </c>
      <c r="BP15" s="9">
        <f>IFERROR(BK15/BD15,0)</f>
        <v/>
      </c>
      <c r="BQ15" s="9">
        <f>BO15/31*31</f>
        <v/>
      </c>
      <c r="BR15" s="9">
        <f>IFERROR(BL15/BE15,0)</f>
        <v/>
      </c>
    </row>
    <row r="17">
      <c r="A17" s="5" t="n"/>
      <c r="B17" s="5" t="n"/>
      <c r="C17" s="5" t="n"/>
      <c r="D17" s="5" t="inlineStr">
        <is>
          <t>ТРЕНАЖЕРНЫЙ ЗАЛ</t>
        </is>
      </c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  <c r="W17" s="5" t="n"/>
      <c r="X17" s="5" t="n"/>
      <c r="Y17" s="5" t="n"/>
      <c r="Z17" s="5" t="n"/>
      <c r="AA17" s="5" t="n"/>
      <c r="AB17" s="5" t="n"/>
      <c r="AC17" s="5" t="n"/>
      <c r="AD17" s="5" t="n"/>
      <c r="AE17" s="5" t="n"/>
      <c r="AF17" s="5" t="n"/>
      <c r="AG17" s="5" t="n"/>
      <c r="AH17" s="5" t="n"/>
      <c r="AI17" s="5" t="n"/>
      <c r="AJ17" s="5" t="n"/>
      <c r="AK17" s="5" t="n"/>
      <c r="AL17" s="5" t="n"/>
      <c r="AM17" s="5" t="n"/>
      <c r="AN17" s="5" t="n"/>
      <c r="AO17" s="5" t="n"/>
      <c r="AP17" s="5" t="n"/>
      <c r="AQ17" s="5" t="n"/>
      <c r="AR17" s="5" t="n"/>
      <c r="AS17" s="5" t="n"/>
      <c r="AT17" s="5" t="n"/>
      <c r="AU17" s="5" t="n"/>
      <c r="AV17" s="5" t="n"/>
      <c r="AW17" s="5" t="n"/>
      <c r="AX17" s="5" t="n"/>
      <c r="AY17" s="5" t="n"/>
      <c r="AZ17" s="5" t="n"/>
      <c r="BA17" s="5" t="n"/>
      <c r="BB17" s="5" t="n"/>
      <c r="BC17" s="5" t="n"/>
      <c r="BD17" s="5" t="n"/>
      <c r="BE17" s="5" t="n"/>
      <c r="BF17" s="5" t="n"/>
      <c r="BG17" s="5" t="n"/>
      <c r="BH17" s="5" t="n"/>
      <c r="BI17" s="5" t="n"/>
      <c r="BJ17" s="5" t="n"/>
      <c r="BK17" s="5" t="n"/>
      <c r="BL17" s="5" t="n"/>
      <c r="BM17" s="5" t="n"/>
      <c r="BN17" s="5" t="n"/>
      <c r="BO17" s="5" t="n"/>
      <c r="BP17" s="5" t="n"/>
      <c r="BQ17" s="5" t="n"/>
      <c r="BR17" s="5" t="n"/>
    </row>
    <row r="18">
      <c r="A18" s="4" t="inlineStr">
        <is>
          <t>№</t>
        </is>
      </c>
      <c r="B18" s="4" t="inlineStr">
        <is>
          <t>Дата начала</t>
        </is>
      </c>
      <c r="C18" s="4" t="inlineStr">
        <is>
          <t>Статус</t>
        </is>
      </c>
      <c r="D18" s="4" t="inlineStr">
        <is>
          <t>ФИО</t>
        </is>
      </c>
      <c r="E18" s="4" t="inlineStr">
        <is>
          <t>Факт $ из 1С</t>
        </is>
      </c>
      <c r="F18" s="4" t="inlineStr">
        <is>
          <t>Факт ПТ</t>
        </is>
      </c>
      <c r="G18" s="4" t="inlineStr">
        <is>
          <t>Факт $ МГ/секции</t>
        </is>
      </c>
      <c r="H18" s="4" t="inlineStr">
        <is>
          <t>Факт МГ/секции</t>
        </is>
      </c>
      <c r="I18" s="4" t="inlineStr">
        <is>
          <t>Факт ВПТ</t>
        </is>
      </c>
      <c r="J18" s="4" t="inlineStr">
        <is>
          <t>Тех. задание ПТ</t>
        </is>
      </c>
      <c r="K18" s="4" t="inlineStr">
        <is>
          <t>Тех задание $</t>
        </is>
      </c>
      <c r="L18" s="4" t="inlineStr">
        <is>
          <t>Тех. задание ВПТ</t>
        </is>
      </c>
      <c r="M18" s="4" t="inlineStr">
        <is>
          <t>Разница ПТ $</t>
        </is>
      </c>
      <c r="N18" s="4" t="inlineStr">
        <is>
          <t>Факт СПЛИТ</t>
        </is>
      </c>
      <c r="O18" s="4" t="inlineStr">
        <is>
          <t>Факт $ из 1С</t>
        </is>
      </c>
      <c r="P18" s="4" t="inlineStr">
        <is>
          <t>Факт ПТ</t>
        </is>
      </c>
      <c r="Q18" s="4" t="inlineStr">
        <is>
          <t>Факт $ МГ/секции</t>
        </is>
      </c>
      <c r="R18" s="4" t="inlineStr">
        <is>
          <t>Факт МГ/секции</t>
        </is>
      </c>
      <c r="S18" s="4" t="inlineStr">
        <is>
          <t>Факт ВПТ</t>
        </is>
      </c>
      <c r="T18" s="4" t="inlineStr">
        <is>
          <t>Тех. задание ПТ</t>
        </is>
      </c>
      <c r="U18" s="4" t="inlineStr">
        <is>
          <t>Тех задание $</t>
        </is>
      </c>
      <c r="V18" s="4" t="inlineStr">
        <is>
          <t>Тех. задание ВПТ</t>
        </is>
      </c>
      <c r="W18" s="4" t="inlineStr">
        <is>
          <t>Разница ПТ $</t>
        </is>
      </c>
      <c r="X18" s="4" t="inlineStr">
        <is>
          <t>Факт СПЛИТ</t>
        </is>
      </c>
      <c r="Y18" s="4" t="inlineStr">
        <is>
          <t>Факт $ из 1С</t>
        </is>
      </c>
      <c r="Z18" s="4" t="inlineStr">
        <is>
          <t>Факт ПТ</t>
        </is>
      </c>
      <c r="AA18" s="4" t="inlineStr">
        <is>
          <t>Факт $ МГ/секции</t>
        </is>
      </c>
      <c r="AB18" s="4" t="inlineStr">
        <is>
          <t>Факт МГ/секции</t>
        </is>
      </c>
      <c r="AC18" s="4" t="inlineStr">
        <is>
          <t>Факт ВПТ</t>
        </is>
      </c>
      <c r="AD18" s="4" t="inlineStr">
        <is>
          <t>Тех. задание ПТ</t>
        </is>
      </c>
      <c r="AE18" s="4" t="inlineStr">
        <is>
          <t>Тех задание $</t>
        </is>
      </c>
      <c r="AF18" s="4" t="inlineStr">
        <is>
          <t>Тех. задание ВПТ</t>
        </is>
      </c>
      <c r="AG18" s="4" t="inlineStr">
        <is>
          <t>Разница ПТ $</t>
        </is>
      </c>
      <c r="AH18" s="4" t="inlineStr">
        <is>
          <t>Факт СПЛИТ</t>
        </is>
      </c>
      <c r="AI18" s="4" t="inlineStr">
        <is>
          <t>Факт $ из 1С</t>
        </is>
      </c>
      <c r="AJ18" s="4" t="inlineStr">
        <is>
          <t>Факт ПТ</t>
        </is>
      </c>
      <c r="AK18" s="4" t="inlineStr">
        <is>
          <t>Факт $ МГ/секции</t>
        </is>
      </c>
      <c r="AL18" s="4" t="inlineStr">
        <is>
          <t>Факт МГ/секции</t>
        </is>
      </c>
      <c r="AM18" s="4" t="inlineStr">
        <is>
          <t>Факт ВПТ</t>
        </is>
      </c>
      <c r="AN18" s="4" t="inlineStr">
        <is>
          <t>Тех. задание ПТ</t>
        </is>
      </c>
      <c r="AO18" s="4" t="inlineStr">
        <is>
          <t>Тех задание $</t>
        </is>
      </c>
      <c r="AP18" s="4" t="inlineStr">
        <is>
          <t>Тех. задание ВПТ</t>
        </is>
      </c>
      <c r="AQ18" s="4" t="inlineStr">
        <is>
          <t>Разница ПТ $</t>
        </is>
      </c>
      <c r="AR18" s="4" t="inlineStr">
        <is>
          <t>Факт СПЛИТ</t>
        </is>
      </c>
      <c r="AS18" s="4" t="inlineStr">
        <is>
          <t>Факт $ из 1С</t>
        </is>
      </c>
      <c r="AT18" s="4" t="inlineStr">
        <is>
          <t>Факт ПТ</t>
        </is>
      </c>
      <c r="AU18" s="4" t="inlineStr">
        <is>
          <t>Факт $ МГ/секции</t>
        </is>
      </c>
      <c r="AV18" s="4" t="inlineStr">
        <is>
          <t>Факт МГ/секции</t>
        </is>
      </c>
      <c r="AW18" s="4" t="inlineStr">
        <is>
          <t>Факт ВПТ</t>
        </is>
      </c>
      <c r="AX18" s="4" t="inlineStr">
        <is>
          <t>Тех. задание ПТ</t>
        </is>
      </c>
      <c r="AY18" s="4" t="inlineStr">
        <is>
          <t>Тех задание $</t>
        </is>
      </c>
      <c r="AZ18" s="4" t="inlineStr">
        <is>
          <t>Тех. задание ВПТ</t>
        </is>
      </c>
      <c r="BA18" s="4" t="inlineStr">
        <is>
          <t>Разница ПТ $</t>
        </is>
      </c>
      <c r="BB18" s="4" t="inlineStr">
        <is>
          <t>Факт СПЛИТ</t>
        </is>
      </c>
      <c r="BC18" s="4" t="inlineStr"/>
      <c r="BD18" s="4" t="inlineStr">
        <is>
          <t>Тех. задание ПТ</t>
        </is>
      </c>
      <c r="BE18" s="4" t="inlineStr">
        <is>
          <t>Факт ПТ</t>
        </is>
      </c>
      <c r="BF18" s="4" t="inlineStr">
        <is>
          <t>Факт СПЛИТ</t>
        </is>
      </c>
      <c r="BG18" s="4" t="inlineStr">
        <is>
          <t>Тех. задание ВПТ</t>
        </is>
      </c>
      <c r="BH18" s="4" t="inlineStr">
        <is>
          <t>Факт ВПТ</t>
        </is>
      </c>
      <c r="BI18" s="4" t="inlineStr">
        <is>
          <t>Тех. задание</t>
        </is>
      </c>
      <c r="BJ18" s="4" t="inlineStr">
        <is>
          <t>Факт</t>
        </is>
      </c>
      <c r="BK18" s="4" t="inlineStr">
        <is>
          <t>Тех задание $</t>
        </is>
      </c>
      <c r="BL18" s="4" t="inlineStr">
        <is>
          <t>Факт ПТ 1С $</t>
        </is>
      </c>
      <c r="BM18" s="4" t="inlineStr">
        <is>
          <t>Факт МГ/секции 1С $</t>
        </is>
      </c>
      <c r="BN18" s="4" t="inlineStr">
        <is>
          <t>Прочие услуги $</t>
        </is>
      </c>
      <c r="BO18" s="4" t="inlineStr">
        <is>
          <t>Факт общий $</t>
        </is>
      </c>
      <c r="BP18" s="4" t="inlineStr">
        <is>
          <t>Средняя стоимость ПТ прошлого месяца $</t>
        </is>
      </c>
      <c r="BQ18" s="4" t="inlineStr">
        <is>
          <t>Ранрейт $</t>
        </is>
      </c>
      <c r="BR18" s="4" t="inlineStr">
        <is>
          <t>Средняя стоимость ПТ на новый месяц</t>
        </is>
      </c>
    </row>
    <row r="19">
      <c r="A19" s="6" t="n">
        <v>9</v>
      </c>
      <c r="B19" s="6" t="inlineStr">
        <is>
          <t>2026-03-01</t>
        </is>
      </c>
      <c r="C19" s="6" t="inlineStr">
        <is>
          <t>ПТ</t>
        </is>
      </c>
      <c r="D19" s="6" t="inlineStr">
        <is>
          <t>Акберов Эльнур Акрем Оглы</t>
        </is>
      </c>
      <c r="E19" s="7" t="n">
        <v>16556</v>
      </c>
      <c r="F19" s="7" t="n">
        <v>11</v>
      </c>
      <c r="G19" s="7" t="n">
        <v>0</v>
      </c>
      <c r="H19" s="7" t="n">
        <v>0</v>
      </c>
      <c r="I19" s="7" t="n">
        <v>0</v>
      </c>
      <c r="J19" s="7" t="n">
        <v>5</v>
      </c>
      <c r="K19" s="7">
        <f>ROUND(J19*BP19/100,0)*100</f>
        <v/>
      </c>
      <c r="L19" s="7" t="n">
        <v>0</v>
      </c>
      <c r="M19" s="7">
        <f>E19-K19</f>
        <v/>
      </c>
      <c r="N19" s="7" t="n">
        <v>0</v>
      </c>
      <c r="O19" s="7" t="n">
        <v>12920.08</v>
      </c>
      <c r="P19" s="7" t="n">
        <v>9</v>
      </c>
      <c r="Q19" s="7" t="n">
        <v>0</v>
      </c>
      <c r="R19" s="7" t="n">
        <v>0</v>
      </c>
      <c r="S19" s="7" t="n">
        <v>0</v>
      </c>
      <c r="T19" s="7" t="n">
        <v>5</v>
      </c>
      <c r="U19" s="7">
        <f>ROUND(T19*BP19/100,0)*100</f>
        <v/>
      </c>
      <c r="V19" s="7" t="n">
        <v>0</v>
      </c>
      <c r="W19" s="7">
        <f>O19-U19</f>
        <v/>
      </c>
      <c r="X19" s="7" t="n">
        <v>0</v>
      </c>
      <c r="Y19" s="7" t="n">
        <v>9836.68</v>
      </c>
      <c r="Z19" s="7" t="n">
        <v>6</v>
      </c>
      <c r="AA19" s="7" t="n">
        <v>0</v>
      </c>
      <c r="AB19" s="7" t="n">
        <v>0</v>
      </c>
      <c r="AC19" s="7" t="n">
        <v>1</v>
      </c>
      <c r="AD19" s="7" t="n">
        <v>5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0</v>
      </c>
      <c r="AI19" s="7" t="n">
        <v>21161.73</v>
      </c>
      <c r="AJ19" s="7" t="n">
        <v>15</v>
      </c>
      <c r="AK19" s="7" t="n">
        <v>0</v>
      </c>
      <c r="AL19" s="7" t="n">
        <v>0</v>
      </c>
      <c r="AM19" s="7" t="n">
        <v>0</v>
      </c>
      <c r="AN19" s="7" t="n">
        <v>5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0</v>
      </c>
      <c r="AS19" s="7" t="n">
        <v>4962.5</v>
      </c>
      <c r="AT19" s="7" t="n">
        <v>3</v>
      </c>
      <c r="AU19" s="7" t="n">
        <v>0</v>
      </c>
      <c r="AV19" s="7" t="n">
        <v>0</v>
      </c>
      <c r="AW19" s="7" t="n">
        <v>0</v>
      </c>
      <c r="AX19" s="7" t="n">
        <v>2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0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1542.3004</v>
      </c>
      <c r="BQ19" s="7">
        <f>BO19/31*31</f>
        <v/>
      </c>
      <c r="BR19" s="7">
        <f>IFERROR(BL19/BE19,0)</f>
        <v/>
      </c>
    </row>
    <row r="20">
      <c r="A20" s="6" t="n">
        <v>10</v>
      </c>
      <c r="B20" s="6" t="inlineStr">
        <is>
          <t>2026-03-01</t>
        </is>
      </c>
      <c r="C20" s="6" t="inlineStr">
        <is>
          <t>МТ</t>
        </is>
      </c>
      <c r="D20" s="6" t="inlineStr">
        <is>
          <t>Бажев Михаил Валерьевич</t>
        </is>
      </c>
      <c r="E20" s="7" t="n">
        <v>23892.92</v>
      </c>
      <c r="F20" s="7" t="n">
        <v>14</v>
      </c>
      <c r="G20" s="7" t="n">
        <v>10603</v>
      </c>
      <c r="H20" s="7" t="n">
        <v>5</v>
      </c>
      <c r="I20" s="7" t="n">
        <v>0</v>
      </c>
      <c r="J20" s="7" t="n">
        <v>20</v>
      </c>
      <c r="K20" s="7">
        <f>ROUND(J20*BP20/100,0)*100</f>
        <v/>
      </c>
      <c r="L20" s="7" t="n">
        <v>0</v>
      </c>
      <c r="M20" s="7">
        <f>E20-K20</f>
        <v/>
      </c>
      <c r="N20" s="7" t="n">
        <v>1</v>
      </c>
      <c r="O20" s="7" t="n">
        <v>25552.08</v>
      </c>
      <c r="P20" s="7" t="n">
        <v>14</v>
      </c>
      <c r="Q20" s="7" t="n">
        <v>4616.5</v>
      </c>
      <c r="R20" s="7" t="n">
        <v>3</v>
      </c>
      <c r="S20" s="7" t="n">
        <v>0</v>
      </c>
      <c r="T20" s="7" t="n">
        <v>20</v>
      </c>
      <c r="U20" s="7">
        <f>ROUND(T20*BP20/100,0)*100</f>
        <v/>
      </c>
      <c r="V20" s="7" t="n">
        <v>0</v>
      </c>
      <c r="W20" s="7">
        <f>O20-U20</f>
        <v/>
      </c>
      <c r="X20" s="7" t="n">
        <v>0</v>
      </c>
      <c r="Y20" s="7" t="n">
        <v>15186.67</v>
      </c>
      <c r="Z20" s="7" t="n">
        <v>9</v>
      </c>
      <c r="AA20" s="7" t="n">
        <v>1445</v>
      </c>
      <c r="AB20" s="7" t="n">
        <v>2</v>
      </c>
      <c r="AC20" s="7" t="n">
        <v>0</v>
      </c>
      <c r="AD20" s="7" t="n">
        <v>20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2</v>
      </c>
      <c r="AI20" s="7" t="n">
        <v>32212.51</v>
      </c>
      <c r="AJ20" s="7" t="n">
        <v>17</v>
      </c>
      <c r="AK20" s="7" t="n">
        <v>5365</v>
      </c>
      <c r="AL20" s="7" t="n">
        <v>4</v>
      </c>
      <c r="AM20" s="7" t="n">
        <v>3</v>
      </c>
      <c r="AN20" s="7" t="n">
        <v>20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2</v>
      </c>
      <c r="AS20" s="7" t="n">
        <v>11941.92</v>
      </c>
      <c r="AT20" s="7" t="n">
        <v>6</v>
      </c>
      <c r="AU20" s="7" t="n">
        <v>3920</v>
      </c>
      <c r="AV20" s="7" t="n">
        <v>2</v>
      </c>
      <c r="AW20" s="7" t="n">
        <v>0</v>
      </c>
      <c r="AX20" s="7" t="n">
        <v>9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1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2005.452429906542</v>
      </c>
      <c r="BQ20" s="7">
        <f>BO20/31*31</f>
        <v/>
      </c>
      <c r="BR20" s="7">
        <f>IFERROR(BL20/BE20,0)</f>
        <v/>
      </c>
    </row>
    <row r="21">
      <c r="A21" s="6" t="n">
        <v>11</v>
      </c>
      <c r="B21" s="6" t="inlineStr">
        <is>
          <t>2026-03-01</t>
        </is>
      </c>
      <c r="C21" s="6" t="inlineStr">
        <is>
          <t>ПТ</t>
        </is>
      </c>
      <c r="D21" s="6" t="inlineStr">
        <is>
          <t>Бакшеева Аделия Фаилевна</t>
        </is>
      </c>
      <c r="E21" s="7" t="n">
        <v>4819.5</v>
      </c>
      <c r="F21" s="7" t="n">
        <v>3</v>
      </c>
      <c r="G21" s="7" t="n">
        <v>2060</v>
      </c>
      <c r="H21" s="7" t="n">
        <v>2</v>
      </c>
      <c r="I21" s="7" t="n">
        <v>0</v>
      </c>
      <c r="J21" s="7" t="n">
        <v>5</v>
      </c>
      <c r="K21" s="7">
        <f>ROUND(J21*BP21/100,0)*100</f>
        <v/>
      </c>
      <c r="L21" s="7" t="n">
        <v>0</v>
      </c>
      <c r="M21" s="7">
        <f>E21-K21</f>
        <v/>
      </c>
      <c r="N21" s="7" t="n">
        <v>0</v>
      </c>
      <c r="O21" s="7" t="n">
        <v>0</v>
      </c>
      <c r="P21" s="7" t="n">
        <v>0</v>
      </c>
      <c r="Q21" s="7" t="n">
        <v>3090</v>
      </c>
      <c r="R21" s="7" t="n">
        <v>3</v>
      </c>
      <c r="S21" s="7" t="n">
        <v>0</v>
      </c>
      <c r="T21" s="7" t="n">
        <v>5</v>
      </c>
      <c r="U21" s="7">
        <f>ROUND(T21*BP21/100,0)*100</f>
        <v/>
      </c>
      <c r="V21" s="7" t="n">
        <v>0</v>
      </c>
      <c r="W21" s="7">
        <f>O21-U21</f>
        <v/>
      </c>
      <c r="X21" s="7" t="n">
        <v>0</v>
      </c>
      <c r="Y21" s="7" t="n">
        <v>6426</v>
      </c>
      <c r="Z21" s="7" t="n">
        <v>4</v>
      </c>
      <c r="AA21" s="7" t="n">
        <v>2060</v>
      </c>
      <c r="AB21" s="7" t="n">
        <v>2</v>
      </c>
      <c r="AC21" s="7" t="n">
        <v>0</v>
      </c>
      <c r="AD21" s="7" t="n">
        <v>5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0</v>
      </c>
      <c r="AI21" s="7" t="n">
        <v>11277.5</v>
      </c>
      <c r="AJ21" s="7" t="n">
        <v>7</v>
      </c>
      <c r="AK21" s="7" t="n">
        <v>2060</v>
      </c>
      <c r="AL21" s="7" t="n">
        <v>2</v>
      </c>
      <c r="AM21" s="7" t="n">
        <v>0</v>
      </c>
      <c r="AN21" s="7" t="n">
        <v>5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0</v>
      </c>
      <c r="AS21" s="7" t="n">
        <v>3229</v>
      </c>
      <c r="AT21" s="7" t="n">
        <v>2</v>
      </c>
      <c r="AU21" s="7" t="n">
        <v>0</v>
      </c>
      <c r="AV21" s="7" t="n">
        <v>0</v>
      </c>
      <c r="AW21" s="7" t="n">
        <v>0</v>
      </c>
      <c r="AX21" s="7" t="n">
        <v>2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0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1372.566666666667</v>
      </c>
      <c r="BQ21" s="7">
        <f>BO21/31*31</f>
        <v/>
      </c>
      <c r="BR21" s="7">
        <f>IFERROR(BL21/BE21,0)</f>
        <v/>
      </c>
    </row>
    <row r="22">
      <c r="A22" s="6" t="n">
        <v>12</v>
      </c>
      <c r="B22" s="6" t="inlineStr">
        <is>
          <t>2026-03-01</t>
        </is>
      </c>
      <c r="C22" s="6" t="inlineStr">
        <is>
          <t>ПТ</t>
        </is>
      </c>
      <c r="D22" s="6" t="inlineStr">
        <is>
          <t>Грищенко Андрей Сергеевич</t>
        </is>
      </c>
      <c r="E22" s="7" t="n">
        <v>46748.5</v>
      </c>
      <c r="F22" s="7" t="n">
        <v>28</v>
      </c>
      <c r="G22" s="7" t="n">
        <v>0</v>
      </c>
      <c r="H22" s="7" t="n">
        <v>0</v>
      </c>
      <c r="I22" s="7" t="n">
        <v>1</v>
      </c>
      <c r="J22" s="7" t="n">
        <v>23</v>
      </c>
      <c r="K22" s="7">
        <f>ROUND(J22*BP22/100,0)*100</f>
        <v/>
      </c>
      <c r="L22" s="7" t="n">
        <v>0</v>
      </c>
      <c r="M22" s="7">
        <f>E22-K22</f>
        <v/>
      </c>
      <c r="N22" s="7" t="n">
        <v>0</v>
      </c>
      <c r="O22" s="7" t="n">
        <v>39942</v>
      </c>
      <c r="P22" s="7" t="n">
        <v>26</v>
      </c>
      <c r="Q22" s="7" t="n">
        <v>0</v>
      </c>
      <c r="R22" s="7" t="n">
        <v>0</v>
      </c>
      <c r="S22" s="7" t="n">
        <v>1</v>
      </c>
      <c r="T22" s="7" t="n">
        <v>23</v>
      </c>
      <c r="U22" s="7">
        <f>ROUND(T22*BP22/100,0)*100</f>
        <v/>
      </c>
      <c r="V22" s="7" t="n">
        <v>0</v>
      </c>
      <c r="W22" s="7">
        <f>O22-U22</f>
        <v/>
      </c>
      <c r="X22" s="7" t="n">
        <v>0</v>
      </c>
      <c r="Y22" s="7" t="n">
        <v>17988.25</v>
      </c>
      <c r="Z22" s="7" t="n">
        <v>12</v>
      </c>
      <c r="AA22" s="7" t="n">
        <v>0</v>
      </c>
      <c r="AB22" s="7" t="n">
        <v>0</v>
      </c>
      <c r="AC22" s="7" t="n">
        <v>1</v>
      </c>
      <c r="AD22" s="7" t="n">
        <v>23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0</v>
      </c>
      <c r="AI22" s="7" t="n">
        <v>48368.75</v>
      </c>
      <c r="AJ22" s="7" t="n">
        <v>30</v>
      </c>
      <c r="AK22" s="7" t="n">
        <v>0</v>
      </c>
      <c r="AL22" s="7" t="n">
        <v>0</v>
      </c>
      <c r="AM22" s="7" t="n">
        <v>1</v>
      </c>
      <c r="AN22" s="7" t="n">
        <v>23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0</v>
      </c>
      <c r="AS22" s="7" t="n">
        <v>21352.75</v>
      </c>
      <c r="AT22" s="7" t="n">
        <v>13</v>
      </c>
      <c r="AU22" s="7" t="n">
        <v>0</v>
      </c>
      <c r="AV22" s="7" t="n">
        <v>0</v>
      </c>
      <c r="AW22" s="7" t="n">
        <v>0</v>
      </c>
      <c r="AX22" s="7" t="n">
        <v>10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0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1463.833333333333</v>
      </c>
      <c r="BQ22" s="7">
        <f>BO22/31*31</f>
        <v/>
      </c>
      <c r="BR22" s="7">
        <f>IFERROR(BL22/BE22,0)</f>
        <v/>
      </c>
    </row>
    <row r="23">
      <c r="A23" s="6" t="n">
        <v>13</v>
      </c>
      <c r="B23" s="6" t="inlineStr">
        <is>
          <t>2026-03-01</t>
        </is>
      </c>
      <c r="C23" s="6" t="inlineStr">
        <is>
          <t>МТ</t>
        </is>
      </c>
      <c r="D23" s="6" t="inlineStr">
        <is>
          <t>Дубровин Евгений Андреевич</t>
        </is>
      </c>
      <c r="E23" s="7" t="n">
        <v>56254.08</v>
      </c>
      <c r="F23" s="7" t="n">
        <v>29</v>
      </c>
      <c r="G23" s="7" t="n">
        <v>0</v>
      </c>
      <c r="H23" s="7" t="n">
        <v>0</v>
      </c>
      <c r="I23" s="7" t="n">
        <v>0</v>
      </c>
      <c r="J23" s="7" t="n">
        <v>27</v>
      </c>
      <c r="K23" s="7">
        <f>ROUND(J23*BP23/100,0)*100</f>
        <v/>
      </c>
      <c r="L23" s="7" t="n">
        <v>0</v>
      </c>
      <c r="M23" s="7">
        <f>E23-K23</f>
        <v/>
      </c>
      <c r="N23" s="7" t="n">
        <v>5</v>
      </c>
      <c r="O23" s="7" t="n">
        <v>71141.00999999999</v>
      </c>
      <c r="P23" s="7" t="n">
        <v>36</v>
      </c>
      <c r="Q23" s="7" t="n">
        <v>0</v>
      </c>
      <c r="R23" s="7" t="n">
        <v>0</v>
      </c>
      <c r="S23" s="7" t="n">
        <v>0</v>
      </c>
      <c r="T23" s="7" t="n">
        <v>27</v>
      </c>
      <c r="U23" s="7">
        <f>ROUND(T23*BP23/100,0)*100</f>
        <v/>
      </c>
      <c r="V23" s="7" t="n">
        <v>0</v>
      </c>
      <c r="W23" s="7">
        <f>O23-U23</f>
        <v/>
      </c>
      <c r="X23" s="7" t="n">
        <v>4</v>
      </c>
      <c r="Y23" s="7" t="n">
        <v>69480.34999999999</v>
      </c>
      <c r="Z23" s="7" t="n">
        <v>38</v>
      </c>
      <c r="AA23" s="7" t="n">
        <v>0</v>
      </c>
      <c r="AB23" s="7" t="n">
        <v>0</v>
      </c>
      <c r="AC23" s="7" t="n">
        <v>0</v>
      </c>
      <c r="AD23" s="7" t="n">
        <v>27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6</v>
      </c>
      <c r="AI23" s="7" t="n">
        <v>73041.75</v>
      </c>
      <c r="AJ23" s="7" t="n">
        <v>37</v>
      </c>
      <c r="AK23" s="7" t="n">
        <v>0</v>
      </c>
      <c r="AL23" s="7" t="n">
        <v>0</v>
      </c>
      <c r="AM23" s="7" t="n">
        <v>0</v>
      </c>
      <c r="AN23" s="7" t="n">
        <v>27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5</v>
      </c>
      <c r="AS23" s="7" t="n">
        <v>30827.5</v>
      </c>
      <c r="AT23" s="7" t="n">
        <v>17</v>
      </c>
      <c r="AU23" s="7" t="n">
        <v>0</v>
      </c>
      <c r="AV23" s="7" t="n">
        <v>0</v>
      </c>
      <c r="AW23" s="7" t="n">
        <v>0</v>
      </c>
      <c r="AX23" s="7" t="n">
        <v>12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2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1968.91494949495</v>
      </c>
      <c r="BQ23" s="7">
        <f>BO23/31*31</f>
        <v/>
      </c>
      <c r="BR23" s="7">
        <f>IFERROR(BL23/BE23,0)</f>
        <v/>
      </c>
    </row>
    <row r="24">
      <c r="A24" s="6" t="n">
        <v>14</v>
      </c>
      <c r="B24" s="6" t="inlineStr">
        <is>
          <t>2026-03-01</t>
        </is>
      </c>
      <c r="C24" s="6" t="inlineStr">
        <is>
          <t>ТВК</t>
        </is>
      </c>
      <c r="D24" s="6" t="inlineStr">
        <is>
          <t>Егиазарян Эльмира Яновна</t>
        </is>
      </c>
      <c r="E24" s="7" t="n">
        <v>38282.25</v>
      </c>
      <c r="F24" s="7" t="n">
        <v>18</v>
      </c>
      <c r="G24" s="7" t="n">
        <v>0</v>
      </c>
      <c r="H24" s="7" t="n">
        <v>0</v>
      </c>
      <c r="I24" s="7" t="n">
        <v>1</v>
      </c>
      <c r="J24" s="7" t="n">
        <v>20</v>
      </c>
      <c r="K24" s="7">
        <f>ROUND(J24*BP24/100,0)*100</f>
        <v/>
      </c>
      <c r="L24" s="7" t="n">
        <v>0</v>
      </c>
      <c r="M24" s="7">
        <f>E24-K24</f>
        <v/>
      </c>
      <c r="N24" s="7" t="n">
        <v>2</v>
      </c>
      <c r="O24" s="7" t="n">
        <v>57170.25000000001</v>
      </c>
      <c r="P24" s="7" t="n">
        <v>27</v>
      </c>
      <c r="Q24" s="7" t="n">
        <v>0</v>
      </c>
      <c r="R24" s="7" t="n">
        <v>0</v>
      </c>
      <c r="S24" s="7" t="n">
        <v>0</v>
      </c>
      <c r="T24" s="7" t="n">
        <v>20</v>
      </c>
      <c r="U24" s="7">
        <f>ROUND(T24*BP24/100,0)*100</f>
        <v/>
      </c>
      <c r="V24" s="7" t="n">
        <v>0</v>
      </c>
      <c r="W24" s="7">
        <f>O24-U24</f>
        <v/>
      </c>
      <c r="X24" s="7" t="n">
        <v>1</v>
      </c>
      <c r="Y24" s="7" t="n">
        <v>52381.25000000001</v>
      </c>
      <c r="Z24" s="7" t="n">
        <v>25</v>
      </c>
      <c r="AA24" s="7" t="n">
        <v>0</v>
      </c>
      <c r="AB24" s="7" t="n">
        <v>0</v>
      </c>
      <c r="AC24" s="7" t="n">
        <v>0</v>
      </c>
      <c r="AD24" s="7" t="n">
        <v>20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1</v>
      </c>
      <c r="AI24" s="7" t="n">
        <v>61448.25000000001</v>
      </c>
      <c r="AJ24" s="7" t="n">
        <v>29</v>
      </c>
      <c r="AK24" s="7" t="n">
        <v>0</v>
      </c>
      <c r="AL24" s="7" t="n">
        <v>0</v>
      </c>
      <c r="AM24" s="7" t="n">
        <v>0</v>
      </c>
      <c r="AN24" s="7" t="n">
        <v>20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1</v>
      </c>
      <c r="AS24" s="7" t="n">
        <v>16456.38</v>
      </c>
      <c r="AT24" s="7" t="n">
        <v>8</v>
      </c>
      <c r="AU24" s="7" t="n">
        <v>0</v>
      </c>
      <c r="AV24" s="7" t="n">
        <v>0</v>
      </c>
      <c r="AW24" s="7" t="n">
        <v>0</v>
      </c>
      <c r="AX24" s="7" t="n">
        <v>9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0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2211.74347826087</v>
      </c>
      <c r="BQ24" s="7">
        <f>BO24/31*31</f>
        <v/>
      </c>
      <c r="BR24" s="7">
        <f>IFERROR(BL24/BE24,0)</f>
        <v/>
      </c>
    </row>
    <row r="25">
      <c r="A25" s="6" t="n">
        <v>15</v>
      </c>
      <c r="B25" s="6" t="inlineStr">
        <is>
          <t>2026-03-01</t>
        </is>
      </c>
      <c r="C25" s="6" t="inlineStr">
        <is>
          <t>ПТ</t>
        </is>
      </c>
      <c r="D25" s="6" t="inlineStr">
        <is>
          <t>Журба Михаил Николаевич</t>
        </is>
      </c>
      <c r="E25" s="7" t="n">
        <v>0</v>
      </c>
      <c r="F25" s="7" t="n">
        <v>0</v>
      </c>
      <c r="G25" s="7" t="n">
        <v>0</v>
      </c>
      <c r="H25" s="7" t="n">
        <v>0</v>
      </c>
      <c r="I25" s="7" t="n">
        <v>0</v>
      </c>
      <c r="J25" s="7" t="n">
        <v>4</v>
      </c>
      <c r="K25" s="7">
        <f>ROUND(J25*BP25/100,0)*100</f>
        <v/>
      </c>
      <c r="L25" s="7" t="n">
        <v>0</v>
      </c>
      <c r="M25" s="7">
        <f>E25-K25</f>
        <v/>
      </c>
      <c r="N25" s="7" t="n">
        <v>0</v>
      </c>
      <c r="O25" s="7" t="n">
        <v>0</v>
      </c>
      <c r="P25" s="7" t="n">
        <v>0</v>
      </c>
      <c r="Q25" s="7" t="n">
        <v>0</v>
      </c>
      <c r="R25" s="7" t="n">
        <v>0</v>
      </c>
      <c r="S25" s="7" t="n">
        <v>0</v>
      </c>
      <c r="T25" s="7" t="n">
        <v>4</v>
      </c>
      <c r="U25" s="7">
        <f>ROUND(T25*BP25/100,0)*100</f>
        <v/>
      </c>
      <c r="V25" s="7" t="n">
        <v>0</v>
      </c>
      <c r="W25" s="7">
        <f>O25-U25</f>
        <v/>
      </c>
      <c r="X25" s="7" t="n">
        <v>0</v>
      </c>
      <c r="Y25" s="7" t="n">
        <v>0</v>
      </c>
      <c r="Z25" s="7" t="n">
        <v>0</v>
      </c>
      <c r="AA25" s="7" t="n">
        <v>0</v>
      </c>
      <c r="AB25" s="7" t="n">
        <v>0</v>
      </c>
      <c r="AC25" s="7" t="n">
        <v>0</v>
      </c>
      <c r="AD25" s="7" t="n">
        <v>4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0</v>
      </c>
      <c r="AI25" s="7" t="n">
        <v>0</v>
      </c>
      <c r="AJ25" s="7" t="n">
        <v>0</v>
      </c>
      <c r="AK25" s="7" t="n">
        <v>0</v>
      </c>
      <c r="AL25" s="7" t="n">
        <v>0</v>
      </c>
      <c r="AM25" s="7" t="n">
        <v>0</v>
      </c>
      <c r="AN25" s="7" t="n">
        <v>4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0</v>
      </c>
      <c r="AS25" s="7" t="n">
        <v>0</v>
      </c>
      <c r="AT25" s="7" t="n">
        <v>0</v>
      </c>
      <c r="AU25" s="7" t="n">
        <v>0</v>
      </c>
      <c r="AV25" s="7" t="n">
        <v>0</v>
      </c>
      <c r="AW25" s="7" t="n">
        <v>0</v>
      </c>
      <c r="AX25" s="7" t="n">
        <v>2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1373.076923076923</v>
      </c>
      <c r="BQ25" s="7">
        <f>BO25/31*31</f>
        <v/>
      </c>
      <c r="BR25" s="7">
        <f>IFERROR(BL25/BE25,0)</f>
        <v/>
      </c>
    </row>
    <row r="26">
      <c r="A26" s="6" t="n">
        <v>16</v>
      </c>
      <c r="B26" s="6" t="inlineStr">
        <is>
          <t>2026-03-01</t>
        </is>
      </c>
      <c r="C26" s="6" t="inlineStr">
        <is>
          <t>ПТ</t>
        </is>
      </c>
      <c r="D26" s="6" t="inlineStr">
        <is>
          <t>Зеленцова Алёна Витальевна</t>
        </is>
      </c>
      <c r="E26" s="7" t="n">
        <v>11955.5</v>
      </c>
      <c r="F26" s="7" t="n">
        <v>7</v>
      </c>
      <c r="G26" s="7" t="n">
        <v>0</v>
      </c>
      <c r="H26" s="7" t="n">
        <v>0</v>
      </c>
      <c r="I26" s="7" t="n">
        <v>1</v>
      </c>
      <c r="J26" s="7" t="n">
        <v>9</v>
      </c>
      <c r="K26" s="7">
        <f>ROUND(J26*BP26/100,0)*100</f>
        <v/>
      </c>
      <c r="L26" s="7" t="n">
        <v>0</v>
      </c>
      <c r="M26" s="7">
        <f>E26-K26</f>
        <v/>
      </c>
      <c r="N26" s="7" t="n">
        <v>0</v>
      </c>
      <c r="O26" s="7" t="n">
        <v>12459</v>
      </c>
      <c r="P26" s="7" t="n">
        <v>7</v>
      </c>
      <c r="Q26" s="7" t="n">
        <v>1030</v>
      </c>
      <c r="R26" s="7" t="n">
        <v>1</v>
      </c>
      <c r="S26" s="7" t="n">
        <v>0</v>
      </c>
      <c r="T26" s="7" t="n">
        <v>9</v>
      </c>
      <c r="U26" s="7">
        <f>ROUND(T26*BP26/100,0)*100</f>
        <v/>
      </c>
      <c r="V26" s="7" t="n">
        <v>0</v>
      </c>
      <c r="W26" s="7">
        <f>O26-U26</f>
        <v/>
      </c>
      <c r="X26" s="7" t="n">
        <v>0</v>
      </c>
      <c r="Y26" s="7" t="n">
        <v>14029.67</v>
      </c>
      <c r="Z26" s="7" t="n">
        <v>8</v>
      </c>
      <c r="AA26" s="7" t="n">
        <v>0</v>
      </c>
      <c r="AB26" s="7" t="n">
        <v>0</v>
      </c>
      <c r="AC26" s="7" t="n">
        <v>1</v>
      </c>
      <c r="AD26" s="7" t="n">
        <v>9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0</v>
      </c>
      <c r="AI26" s="7" t="n">
        <v>15925.84</v>
      </c>
      <c r="AJ26" s="7" t="n">
        <v>9</v>
      </c>
      <c r="AK26" s="7" t="n">
        <v>0</v>
      </c>
      <c r="AL26" s="7" t="n">
        <v>0</v>
      </c>
      <c r="AM26" s="7" t="n">
        <v>0</v>
      </c>
      <c r="AN26" s="7" t="n">
        <v>9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0</v>
      </c>
      <c r="AS26" s="7" t="n">
        <v>0</v>
      </c>
      <c r="AT26" s="7" t="n">
        <v>0</v>
      </c>
      <c r="AU26" s="7" t="n">
        <v>0</v>
      </c>
      <c r="AV26" s="7" t="n">
        <v>0</v>
      </c>
      <c r="AW26" s="7" t="n">
        <v>0</v>
      </c>
      <c r="AX26" s="7" t="n">
        <v>4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0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1549.890243902439</v>
      </c>
      <c r="BQ26" s="7">
        <f>BO26/31*31</f>
        <v/>
      </c>
      <c r="BR26" s="7">
        <f>IFERROR(BL26/BE26,0)</f>
        <v/>
      </c>
    </row>
    <row r="27">
      <c r="A27" s="6" t="n">
        <v>17</v>
      </c>
      <c r="B27" s="6" t="inlineStr">
        <is>
          <t>2026-03-01</t>
        </is>
      </c>
      <c r="C27" s="6" t="inlineStr">
        <is>
          <t>ПТ</t>
        </is>
      </c>
      <c r="D27" s="6" t="inlineStr">
        <is>
          <t>Исаев Сарван Вугар Оглы</t>
        </is>
      </c>
      <c r="E27" s="7" t="n">
        <v>0</v>
      </c>
      <c r="F27" s="7" t="n">
        <v>0</v>
      </c>
      <c r="G27" s="7" t="n">
        <v>0</v>
      </c>
      <c r="H27" s="7" t="n">
        <v>0</v>
      </c>
      <c r="I27" s="7" t="n">
        <v>0</v>
      </c>
      <c r="J27" s="7" t="n">
        <v>2</v>
      </c>
      <c r="K27" s="7">
        <f>ROUND(J27*BP27/100,0)*100</f>
        <v/>
      </c>
      <c r="L27" s="7" t="n">
        <v>0</v>
      </c>
      <c r="M27" s="7">
        <f>E27-K27</f>
        <v/>
      </c>
      <c r="N27" s="7" t="n">
        <v>0</v>
      </c>
      <c r="O27" s="7" t="n">
        <v>0</v>
      </c>
      <c r="P27" s="7" t="n">
        <v>0</v>
      </c>
      <c r="Q27" s="7" t="n">
        <v>0</v>
      </c>
      <c r="R27" s="7" t="n">
        <v>0</v>
      </c>
      <c r="S27" s="7" t="n">
        <v>0</v>
      </c>
      <c r="T27" s="7" t="n">
        <v>2</v>
      </c>
      <c r="U27" s="7">
        <f>ROUND(T27*BP27/100,0)*100</f>
        <v/>
      </c>
      <c r="V27" s="7" t="n">
        <v>0</v>
      </c>
      <c r="W27" s="7">
        <f>O27-U27</f>
        <v/>
      </c>
      <c r="X27" s="7" t="n">
        <v>0</v>
      </c>
      <c r="Y27" s="7" t="n">
        <v>0</v>
      </c>
      <c r="Z27" s="7" t="n">
        <v>0</v>
      </c>
      <c r="AA27" s="7" t="n">
        <v>0</v>
      </c>
      <c r="AB27" s="7" t="n">
        <v>0</v>
      </c>
      <c r="AC27" s="7" t="n">
        <v>0</v>
      </c>
      <c r="AD27" s="7" t="n">
        <v>2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0</v>
      </c>
      <c r="AI27" s="7" t="n">
        <v>0</v>
      </c>
      <c r="AJ27" s="7" t="n">
        <v>0</v>
      </c>
      <c r="AK27" s="7" t="n">
        <v>0</v>
      </c>
      <c r="AL27" s="7" t="n">
        <v>0</v>
      </c>
      <c r="AM27" s="7" t="n">
        <v>0</v>
      </c>
      <c r="AN27" s="7" t="n">
        <v>2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0</v>
      </c>
      <c r="AS27" s="7" t="n">
        <v>0</v>
      </c>
      <c r="AT27" s="7" t="n">
        <v>0</v>
      </c>
      <c r="AU27" s="7" t="n">
        <v>0</v>
      </c>
      <c r="AV27" s="7" t="n">
        <v>0</v>
      </c>
      <c r="AW27" s="7" t="n">
        <v>0</v>
      </c>
      <c r="AX27" s="7" t="n">
        <v>1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0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1689.262857142857</v>
      </c>
      <c r="BQ27" s="7">
        <f>BO27/31*31</f>
        <v/>
      </c>
      <c r="BR27" s="7">
        <f>IFERROR(BL27/BE27,0)</f>
        <v/>
      </c>
    </row>
    <row r="28">
      <c r="A28" s="6" t="n">
        <v>18</v>
      </c>
      <c r="B28" s="6" t="inlineStr">
        <is>
          <t>2026-03-01</t>
        </is>
      </c>
      <c r="C28" s="6" t="inlineStr">
        <is>
          <t>ПТ</t>
        </is>
      </c>
      <c r="D28" s="6" t="inlineStr">
        <is>
          <t>Карагодин Никита Константинович</t>
        </is>
      </c>
      <c r="E28" s="7" t="n">
        <v>11267.5</v>
      </c>
      <c r="F28" s="7" t="n">
        <v>8</v>
      </c>
      <c r="G28" s="7" t="n">
        <v>0</v>
      </c>
      <c r="H28" s="7" t="n">
        <v>0</v>
      </c>
      <c r="I28" s="7" t="n">
        <v>0</v>
      </c>
      <c r="J28" s="7" t="n">
        <v>5</v>
      </c>
      <c r="K28" s="7">
        <f>ROUND(J28*BP28/100,0)*100</f>
        <v/>
      </c>
      <c r="L28" s="7" t="n">
        <v>0</v>
      </c>
      <c r="M28" s="7">
        <f>E28-K28</f>
        <v/>
      </c>
      <c r="N28" s="7" t="n">
        <v>0</v>
      </c>
      <c r="O28" s="7" t="n">
        <v>4770</v>
      </c>
      <c r="P28" s="7" t="n">
        <v>3</v>
      </c>
      <c r="Q28" s="7" t="n">
        <v>0</v>
      </c>
      <c r="R28" s="7" t="n">
        <v>0</v>
      </c>
      <c r="S28" s="7" t="n">
        <v>0</v>
      </c>
      <c r="T28" s="7" t="n">
        <v>5</v>
      </c>
      <c r="U28" s="7">
        <f>ROUND(T28*BP28/100,0)*100</f>
        <v/>
      </c>
      <c r="V28" s="7" t="n">
        <v>0</v>
      </c>
      <c r="W28" s="7">
        <f>O28-U28</f>
        <v/>
      </c>
      <c r="X28" s="7" t="n">
        <v>0</v>
      </c>
      <c r="Y28" s="7" t="n">
        <v>4770</v>
      </c>
      <c r="Z28" s="7" t="n">
        <v>3</v>
      </c>
      <c r="AA28" s="7" t="n">
        <v>0</v>
      </c>
      <c r="AB28" s="7" t="n">
        <v>0</v>
      </c>
      <c r="AC28" s="7" t="n">
        <v>0</v>
      </c>
      <c r="AD28" s="7" t="n">
        <v>5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0</v>
      </c>
      <c r="AI28" s="7" t="n">
        <v>9540</v>
      </c>
      <c r="AJ28" s="7" t="n">
        <v>6</v>
      </c>
      <c r="AK28" s="7" t="n">
        <v>0</v>
      </c>
      <c r="AL28" s="7" t="n">
        <v>0</v>
      </c>
      <c r="AM28" s="7" t="n">
        <v>0</v>
      </c>
      <c r="AN28" s="7" t="n">
        <v>5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0</v>
      </c>
      <c r="AS28" s="7" t="n">
        <v>0</v>
      </c>
      <c r="AT28" s="7" t="n">
        <v>0</v>
      </c>
      <c r="AU28" s="7" t="n">
        <v>0</v>
      </c>
      <c r="AV28" s="7" t="n">
        <v>0</v>
      </c>
      <c r="AW28" s="7" t="n">
        <v>0</v>
      </c>
      <c r="AX28" s="7" t="n">
        <v>2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0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1454.279411764706</v>
      </c>
      <c r="BQ28" s="7">
        <f>BO28/31*31</f>
        <v/>
      </c>
      <c r="BR28" s="7">
        <f>IFERROR(BL28/BE28,0)</f>
        <v/>
      </c>
    </row>
    <row r="29">
      <c r="A29" s="6" t="n">
        <v>19</v>
      </c>
      <c r="B29" s="6" t="inlineStr">
        <is>
          <t>2026-03-01</t>
        </is>
      </c>
      <c r="C29" s="6" t="inlineStr">
        <is>
          <t>ПТ</t>
        </is>
      </c>
      <c r="D29" s="6" t="inlineStr">
        <is>
          <t>Краснобородикова Анастасия Иорданова</t>
        </is>
      </c>
      <c r="E29" s="7" t="n">
        <v>7742.16</v>
      </c>
      <c r="F29" s="7" t="n">
        <v>5</v>
      </c>
      <c r="G29" s="7" t="n">
        <v>0</v>
      </c>
      <c r="H29" s="7" t="n">
        <v>0</v>
      </c>
      <c r="I29" s="7" t="n">
        <v>0</v>
      </c>
      <c r="J29" s="7" t="n">
        <v>6</v>
      </c>
      <c r="K29" s="7">
        <f>ROUND(J29*BP29/100,0)*100</f>
        <v/>
      </c>
      <c r="L29" s="7" t="n">
        <v>0</v>
      </c>
      <c r="M29" s="7">
        <f>E29-K29</f>
        <v/>
      </c>
      <c r="N29" s="7" t="n">
        <v>0</v>
      </c>
      <c r="O29" s="7" t="n">
        <v>4651.5</v>
      </c>
      <c r="P29" s="7" t="n">
        <v>3</v>
      </c>
      <c r="Q29" s="7" t="n">
        <v>0</v>
      </c>
      <c r="R29" s="7" t="n">
        <v>0</v>
      </c>
      <c r="S29" s="7" t="n">
        <v>0</v>
      </c>
      <c r="T29" s="7" t="n">
        <v>6</v>
      </c>
      <c r="U29" s="7">
        <f>ROUND(T29*BP29/100,0)*100</f>
        <v/>
      </c>
      <c r="V29" s="7" t="n">
        <v>0</v>
      </c>
      <c r="W29" s="7">
        <f>O29-U29</f>
        <v/>
      </c>
      <c r="X29" s="7" t="n">
        <v>0</v>
      </c>
      <c r="Y29" s="7" t="n">
        <v>12799.5</v>
      </c>
      <c r="Z29" s="7" t="n">
        <v>8</v>
      </c>
      <c r="AA29" s="7" t="n">
        <v>0</v>
      </c>
      <c r="AB29" s="7" t="n">
        <v>0</v>
      </c>
      <c r="AC29" s="7" t="n">
        <v>0</v>
      </c>
      <c r="AD29" s="7" t="n">
        <v>6</v>
      </c>
      <c r="AE29" s="7">
        <f>ROUND(AD29*BP29/100,0)*100</f>
        <v/>
      </c>
      <c r="AF29" s="7" t="n">
        <v>0</v>
      </c>
      <c r="AG29" s="7">
        <f>Y29-AE29</f>
        <v/>
      </c>
      <c r="AH29" s="7" t="n">
        <v>0</v>
      </c>
      <c r="AI29" s="7" t="n">
        <v>9112</v>
      </c>
      <c r="AJ29" s="7" t="n">
        <v>7</v>
      </c>
      <c r="AK29" s="7" t="n">
        <v>0</v>
      </c>
      <c r="AL29" s="7" t="n">
        <v>0</v>
      </c>
      <c r="AM29" s="7" t="n">
        <v>0</v>
      </c>
      <c r="AN29" s="7" t="n">
        <v>6</v>
      </c>
      <c r="AO29" s="7">
        <f>ROUND(AN29*BP29/100,0)*100</f>
        <v/>
      </c>
      <c r="AP29" s="7" t="n">
        <v>0</v>
      </c>
      <c r="AQ29" s="7">
        <f>AI29-AO29</f>
        <v/>
      </c>
      <c r="AR29" s="7" t="n">
        <v>0</v>
      </c>
      <c r="AS29" s="7" t="n">
        <v>1727.5</v>
      </c>
      <c r="AT29" s="7" t="n">
        <v>1</v>
      </c>
      <c r="AU29" s="7" t="n">
        <v>0</v>
      </c>
      <c r="AV29" s="7" t="n">
        <v>0</v>
      </c>
      <c r="AW29" s="7" t="n">
        <v>0</v>
      </c>
      <c r="AX29" s="7" t="n">
        <v>3</v>
      </c>
      <c r="AY29" s="7">
        <f>ROUND(AX29*BP29/100,0)*100</f>
        <v/>
      </c>
      <c r="AZ29" s="7" t="n">
        <v>0</v>
      </c>
      <c r="BA29" s="7">
        <f>AS29-AY29</f>
        <v/>
      </c>
      <c r="BB29" s="7" t="n">
        <v>0</v>
      </c>
      <c r="BC29" s="6" t="n"/>
      <c r="BD29" s="7">
        <f>SUM(J29,T29,AD29,AN29,AX29)</f>
        <v/>
      </c>
      <c r="BE29" s="7">
        <f>SUM(F29,P29,Z29,AJ29,AT29)</f>
        <v/>
      </c>
      <c r="BF29" s="7">
        <f>SUM(N29,X29,AH29,AR29,BB29)</f>
        <v/>
      </c>
      <c r="BG29" s="7">
        <f>SUM(L29,V29,AF29,AP29,AZ29)</f>
        <v/>
      </c>
      <c r="BH29" s="7">
        <f>SUM(I29,S29,AC29,AM29,AW29)</f>
        <v/>
      </c>
      <c r="BI29" s="7" t="n">
        <v>0</v>
      </c>
      <c r="BJ29" s="7">
        <f>SUM(H29,R29,AB29,AL29,AV29)</f>
        <v/>
      </c>
      <c r="BK29" s="7">
        <f>SUM(K29,U29,AE29,AO29,AY29)</f>
        <v/>
      </c>
      <c r="BL29" s="7">
        <f>SUM(E29,O29,Y29,AI29,AS29)</f>
        <v/>
      </c>
      <c r="BM29" s="7">
        <f>SUM(G29,Q29,AA29,AK29,AU29)</f>
        <v/>
      </c>
      <c r="BN29" s="7" t="n">
        <v>0</v>
      </c>
      <c r="BO29" s="7">
        <f>BL29+BM29+BN29</f>
        <v/>
      </c>
      <c r="BP29" s="7" t="n">
        <v>1337.297297297297</v>
      </c>
      <c r="BQ29" s="7">
        <f>BO29/31*31</f>
        <v/>
      </c>
      <c r="BR29" s="7">
        <f>IFERROR(BL29/BE29,0)</f>
        <v/>
      </c>
    </row>
    <row r="30">
      <c r="A30" s="6" t="n">
        <v>20</v>
      </c>
      <c r="B30" s="6" t="inlineStr">
        <is>
          <t>2026-03-01</t>
        </is>
      </c>
      <c r="C30" s="6" t="inlineStr">
        <is>
          <t>МТ</t>
        </is>
      </c>
      <c r="D30" s="6" t="inlineStr">
        <is>
          <t>Мясик Елизавета Сергеевна</t>
        </is>
      </c>
      <c r="E30" s="7" t="n">
        <v>12038.5</v>
      </c>
      <c r="F30" s="7" t="n">
        <v>7</v>
      </c>
      <c r="G30" s="7" t="n">
        <v>1190</v>
      </c>
      <c r="H30" s="7" t="n">
        <v>1</v>
      </c>
      <c r="I30" s="7" t="n">
        <v>1</v>
      </c>
      <c r="J30" s="7" t="n">
        <v>20</v>
      </c>
      <c r="K30" s="7">
        <f>ROUND(J30*BP30/100,0)*100</f>
        <v/>
      </c>
      <c r="L30" s="7" t="n">
        <v>0</v>
      </c>
      <c r="M30" s="7">
        <f>E30-K30</f>
        <v/>
      </c>
      <c r="N30" s="7" t="n">
        <v>9</v>
      </c>
      <c r="O30" s="7" t="n">
        <v>34727.5</v>
      </c>
      <c r="P30" s="7" t="n">
        <v>20</v>
      </c>
      <c r="Q30" s="7" t="n">
        <v>2380</v>
      </c>
      <c r="R30" s="7" t="n">
        <v>2</v>
      </c>
      <c r="S30" s="7" t="n">
        <v>0</v>
      </c>
      <c r="T30" s="7" t="n">
        <v>20</v>
      </c>
      <c r="U30" s="7">
        <f>ROUND(T30*BP30/100,0)*100</f>
        <v/>
      </c>
      <c r="V30" s="7" t="n">
        <v>0</v>
      </c>
      <c r="W30" s="7">
        <f>O30-U30</f>
        <v/>
      </c>
      <c r="X30" s="7" t="n">
        <v>4</v>
      </c>
      <c r="Y30" s="7" t="n">
        <v>32691.25</v>
      </c>
      <c r="Z30" s="7" t="n">
        <v>18</v>
      </c>
      <c r="AA30" s="7" t="n">
        <v>1190</v>
      </c>
      <c r="AB30" s="7" t="n">
        <v>1</v>
      </c>
      <c r="AC30" s="7" t="n">
        <v>0</v>
      </c>
      <c r="AD30" s="7" t="n">
        <v>20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6</v>
      </c>
      <c r="AI30" s="7" t="n">
        <v>31875</v>
      </c>
      <c r="AJ30" s="7" t="n">
        <v>17</v>
      </c>
      <c r="AK30" s="7" t="n">
        <v>2380</v>
      </c>
      <c r="AL30" s="7" t="n">
        <v>2</v>
      </c>
      <c r="AM30" s="7" t="n">
        <v>0</v>
      </c>
      <c r="AN30" s="7" t="n">
        <v>20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2</v>
      </c>
      <c r="AS30" s="7" t="n">
        <v>7616</v>
      </c>
      <c r="AT30" s="7" t="n">
        <v>4</v>
      </c>
      <c r="AU30" s="7" t="n">
        <v>0</v>
      </c>
      <c r="AV30" s="7" t="n">
        <v>0</v>
      </c>
      <c r="AW30" s="7" t="n">
        <v>0</v>
      </c>
      <c r="AX30" s="7" t="n">
        <v>9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1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2018.617391304348</v>
      </c>
      <c r="BQ30" s="7">
        <f>BO30/31*31</f>
        <v/>
      </c>
      <c r="BR30" s="7">
        <f>IFERROR(BL30/BE30,0)</f>
        <v/>
      </c>
    </row>
    <row r="31">
      <c r="A31" s="6" t="n">
        <v>21</v>
      </c>
      <c r="B31" s="6" t="inlineStr">
        <is>
          <t>2026-03-01</t>
        </is>
      </c>
      <c r="C31" s="6" t="inlineStr">
        <is>
          <t>ПТ</t>
        </is>
      </c>
      <c r="D31" s="6" t="inlineStr">
        <is>
          <t>Николаева Татьяна Владимировна</t>
        </is>
      </c>
      <c r="E31" s="7" t="n">
        <v>0</v>
      </c>
      <c r="F31" s="7" t="n">
        <v>0</v>
      </c>
      <c r="G31" s="7" t="n">
        <v>4120</v>
      </c>
      <c r="H31" s="7" t="n">
        <v>4</v>
      </c>
      <c r="I31" s="7" t="n">
        <v>0</v>
      </c>
      <c r="J31" s="7" t="n">
        <v>5</v>
      </c>
      <c r="K31" s="7">
        <f>ROUND(J31*BP31/100,0)*100</f>
        <v/>
      </c>
      <c r="L31" s="7" t="n">
        <v>0</v>
      </c>
      <c r="M31" s="7">
        <f>E31-K31</f>
        <v/>
      </c>
      <c r="N31" s="7" t="n">
        <v>0</v>
      </c>
      <c r="O31" s="7" t="n">
        <v>3780</v>
      </c>
      <c r="P31" s="7" t="n">
        <v>3</v>
      </c>
      <c r="Q31" s="7" t="n">
        <v>5150</v>
      </c>
      <c r="R31" s="7" t="n">
        <v>5</v>
      </c>
      <c r="S31" s="7" t="n">
        <v>0</v>
      </c>
      <c r="T31" s="7" t="n">
        <v>5</v>
      </c>
      <c r="U31" s="7">
        <f>ROUND(T31*BP31/100,0)*100</f>
        <v/>
      </c>
      <c r="V31" s="7" t="n">
        <v>0</v>
      </c>
      <c r="W31" s="7">
        <f>O31-U31</f>
        <v/>
      </c>
      <c r="X31" s="7" t="n">
        <v>0</v>
      </c>
      <c r="Y31" s="7" t="n">
        <v>3780</v>
      </c>
      <c r="Z31" s="7" t="n">
        <v>2</v>
      </c>
      <c r="AA31" s="7" t="n">
        <v>4120</v>
      </c>
      <c r="AB31" s="7" t="n">
        <v>4</v>
      </c>
      <c r="AC31" s="7" t="n">
        <v>0</v>
      </c>
      <c r="AD31" s="7" t="n">
        <v>5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0</v>
      </c>
      <c r="AI31" s="7" t="n">
        <v>0</v>
      </c>
      <c r="AJ31" s="7" t="n">
        <v>0</v>
      </c>
      <c r="AK31" s="7" t="n">
        <v>6180</v>
      </c>
      <c r="AL31" s="7" t="n">
        <v>6</v>
      </c>
      <c r="AM31" s="7" t="n">
        <v>2</v>
      </c>
      <c r="AN31" s="7" t="n">
        <v>5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0</v>
      </c>
      <c r="AS31" s="7" t="n">
        <v>0</v>
      </c>
      <c r="AT31" s="7" t="n">
        <v>0</v>
      </c>
      <c r="AU31" s="7" t="n">
        <v>0</v>
      </c>
      <c r="AV31" s="7" t="n">
        <v>0</v>
      </c>
      <c r="AW31" s="7" t="n">
        <v>0</v>
      </c>
      <c r="AX31" s="7" t="n">
        <v>2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0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829.5555555555555</v>
      </c>
      <c r="BQ31" s="7">
        <f>BO31/31*31</f>
        <v/>
      </c>
      <c r="BR31" s="7">
        <f>IFERROR(BL31/BE31,0)</f>
        <v/>
      </c>
    </row>
    <row r="32">
      <c r="A32" s="6" t="n">
        <v>22</v>
      </c>
      <c r="B32" s="6" t="inlineStr">
        <is>
          <t>2026-03-01</t>
        </is>
      </c>
      <c r="C32" s="6" t="inlineStr">
        <is>
          <t>ПТ</t>
        </is>
      </c>
      <c r="D32" s="6" t="inlineStr">
        <is>
          <t>Панкрац Наталья Владимировна</t>
        </is>
      </c>
      <c r="E32" s="7" t="n">
        <v>8539.75</v>
      </c>
      <c r="F32" s="7" t="n">
        <v>7</v>
      </c>
      <c r="G32" s="7" t="n">
        <v>0</v>
      </c>
      <c r="H32" s="7" t="n">
        <v>0</v>
      </c>
      <c r="I32" s="7" t="n">
        <v>2</v>
      </c>
      <c r="J32" s="7" t="n">
        <v>5</v>
      </c>
      <c r="K32" s="7">
        <f>ROUND(J32*BP32/100,0)*100</f>
        <v/>
      </c>
      <c r="L32" s="7" t="n">
        <v>0</v>
      </c>
      <c r="M32" s="7">
        <f>E32-K32</f>
        <v/>
      </c>
      <c r="N32" s="7" t="n">
        <v>0</v>
      </c>
      <c r="O32" s="7" t="n">
        <v>3319.75</v>
      </c>
      <c r="P32" s="7" t="n">
        <v>2</v>
      </c>
      <c r="Q32" s="7" t="n">
        <v>0</v>
      </c>
      <c r="R32" s="7" t="n">
        <v>0</v>
      </c>
      <c r="S32" s="7" t="n">
        <v>0</v>
      </c>
      <c r="T32" s="7" t="n">
        <v>5</v>
      </c>
      <c r="U32" s="7">
        <f>ROUND(T32*BP32/100,0)*100</f>
        <v/>
      </c>
      <c r="V32" s="7" t="n">
        <v>0</v>
      </c>
      <c r="W32" s="7">
        <f>O32-U32</f>
        <v/>
      </c>
      <c r="X32" s="7" t="n">
        <v>0</v>
      </c>
      <c r="Y32" s="7" t="n">
        <v>13204</v>
      </c>
      <c r="Z32" s="7" t="n">
        <v>8</v>
      </c>
      <c r="AA32" s="7" t="n">
        <v>1030</v>
      </c>
      <c r="AB32" s="7" t="n">
        <v>1</v>
      </c>
      <c r="AC32" s="7" t="n">
        <v>0</v>
      </c>
      <c r="AD32" s="7" t="n">
        <v>5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0</v>
      </c>
      <c r="AI32" s="7" t="n">
        <v>6774.75</v>
      </c>
      <c r="AJ32" s="7" t="n">
        <v>4</v>
      </c>
      <c r="AK32" s="7" t="n">
        <v>1030</v>
      </c>
      <c r="AL32" s="7" t="n">
        <v>1</v>
      </c>
      <c r="AM32" s="7" t="n">
        <v>1</v>
      </c>
      <c r="AN32" s="7" t="n">
        <v>5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0</v>
      </c>
      <c r="AS32" s="7" t="n">
        <v>1727.5</v>
      </c>
      <c r="AT32" s="7" t="n">
        <v>1</v>
      </c>
      <c r="AU32" s="7" t="n">
        <v>1030</v>
      </c>
      <c r="AV32" s="7" t="n">
        <v>1</v>
      </c>
      <c r="AW32" s="7" t="n">
        <v>1</v>
      </c>
      <c r="AX32" s="7" t="n">
        <v>2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0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1319.934210526316</v>
      </c>
      <c r="BQ32" s="7">
        <f>BO32/31*31</f>
        <v/>
      </c>
      <c r="BR32" s="7">
        <f>IFERROR(BL32/BE32,0)</f>
        <v/>
      </c>
    </row>
    <row r="33">
      <c r="A33" s="6" t="n">
        <v>23</v>
      </c>
      <c r="B33" s="6" t="inlineStr">
        <is>
          <t>2026-03-01</t>
        </is>
      </c>
      <c r="C33" s="6" t="inlineStr">
        <is>
          <t>ПТ</t>
        </is>
      </c>
      <c r="D33" s="6" t="inlineStr">
        <is>
          <t>Петрова Татьяна Андреевна</t>
        </is>
      </c>
      <c r="E33" s="7" t="n">
        <v>12134</v>
      </c>
      <c r="F33" s="7" t="n">
        <v>7</v>
      </c>
      <c r="G33" s="7" t="n">
        <v>0</v>
      </c>
      <c r="H33" s="7" t="n">
        <v>0</v>
      </c>
      <c r="I33" s="7" t="n">
        <v>1</v>
      </c>
      <c r="J33" s="7" t="n">
        <v>10</v>
      </c>
      <c r="K33" s="7">
        <f>ROUND(J33*BP33/100,0)*100</f>
        <v/>
      </c>
      <c r="L33" s="7" t="n">
        <v>0</v>
      </c>
      <c r="M33" s="7">
        <f>E33-K33</f>
        <v/>
      </c>
      <c r="N33" s="7" t="n">
        <v>3</v>
      </c>
      <c r="O33" s="7" t="n">
        <v>28773</v>
      </c>
      <c r="P33" s="7" t="n">
        <v>16</v>
      </c>
      <c r="Q33" s="7" t="n">
        <v>0</v>
      </c>
      <c r="R33" s="7" t="n">
        <v>0</v>
      </c>
      <c r="S33" s="7" t="n">
        <v>0</v>
      </c>
      <c r="T33" s="7" t="n">
        <v>10</v>
      </c>
      <c r="U33" s="7">
        <f>ROUND(T33*BP33/100,0)*100</f>
        <v/>
      </c>
      <c r="V33" s="7" t="n">
        <v>0</v>
      </c>
      <c r="W33" s="7">
        <f>O33-U33</f>
        <v/>
      </c>
      <c r="X33" s="7" t="n">
        <v>0</v>
      </c>
      <c r="Y33" s="7" t="n">
        <v>24872</v>
      </c>
      <c r="Z33" s="7" t="n">
        <v>14</v>
      </c>
      <c r="AA33" s="7" t="n">
        <v>0</v>
      </c>
      <c r="AB33" s="7" t="n">
        <v>0</v>
      </c>
      <c r="AC33" s="7" t="n">
        <v>0</v>
      </c>
      <c r="AD33" s="7" t="n">
        <v>10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0</v>
      </c>
      <c r="AI33" s="7" t="n">
        <v>26792.5</v>
      </c>
      <c r="AJ33" s="7" t="n">
        <v>15</v>
      </c>
      <c r="AK33" s="7" t="n">
        <v>0</v>
      </c>
      <c r="AL33" s="7" t="n">
        <v>0</v>
      </c>
      <c r="AM33" s="7" t="n">
        <v>1</v>
      </c>
      <c r="AN33" s="7" t="n">
        <v>10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1</v>
      </c>
      <c r="AS33" s="7" t="n">
        <v>8815</v>
      </c>
      <c r="AT33" s="7" t="n">
        <v>5</v>
      </c>
      <c r="AU33" s="7" t="n">
        <v>0</v>
      </c>
      <c r="AV33" s="7" t="n">
        <v>0</v>
      </c>
      <c r="AW33" s="7" t="n">
        <v>1</v>
      </c>
      <c r="AX33" s="7" t="n">
        <v>4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1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1778.97619047619</v>
      </c>
      <c r="BQ33" s="7">
        <f>BO33/31*31</f>
        <v/>
      </c>
      <c r="BR33" s="7">
        <f>IFERROR(BL33/BE33,0)</f>
        <v/>
      </c>
    </row>
    <row r="34">
      <c r="A34" s="6" t="n">
        <v>24</v>
      </c>
      <c r="B34" s="6" t="inlineStr">
        <is>
          <t>2026-03-01</t>
        </is>
      </c>
      <c r="C34" s="6" t="inlineStr">
        <is>
          <t>ПТ</t>
        </is>
      </c>
      <c r="D34" s="6" t="inlineStr">
        <is>
          <t>Пузощатова Екатерина Викторовна</t>
        </is>
      </c>
      <c r="E34" s="7" t="n">
        <v>15426</v>
      </c>
      <c r="F34" s="7" t="n">
        <v>10</v>
      </c>
      <c r="G34" s="7" t="n">
        <v>0</v>
      </c>
      <c r="H34" s="7" t="n">
        <v>0</v>
      </c>
      <c r="I34" s="7" t="n">
        <v>0</v>
      </c>
      <c r="J34" s="7" t="n">
        <v>10</v>
      </c>
      <c r="K34" s="7">
        <f>ROUND(J34*BP34/100,0)*100</f>
        <v/>
      </c>
      <c r="L34" s="7" t="n">
        <v>0</v>
      </c>
      <c r="M34" s="7">
        <f>E34-K34</f>
        <v/>
      </c>
      <c r="N34" s="7" t="n">
        <v>0</v>
      </c>
      <c r="O34" s="7" t="n">
        <v>5386.5</v>
      </c>
      <c r="P34" s="7" t="n">
        <v>3</v>
      </c>
      <c r="Q34" s="7" t="n">
        <v>0</v>
      </c>
      <c r="R34" s="7" t="n">
        <v>0</v>
      </c>
      <c r="S34" s="7" t="n">
        <v>0</v>
      </c>
      <c r="T34" s="7" t="n">
        <v>10</v>
      </c>
      <c r="U34" s="7">
        <f>ROUND(T34*BP34/100,0)*100</f>
        <v/>
      </c>
      <c r="V34" s="7" t="n">
        <v>0</v>
      </c>
      <c r="W34" s="7">
        <f>O34-U34</f>
        <v/>
      </c>
      <c r="X34" s="7" t="n">
        <v>0</v>
      </c>
      <c r="Y34" s="7" t="n">
        <v>0</v>
      </c>
      <c r="Z34" s="7" t="n">
        <v>0</v>
      </c>
      <c r="AA34" s="7" t="n">
        <v>0</v>
      </c>
      <c r="AB34" s="7" t="n">
        <v>0</v>
      </c>
      <c r="AC34" s="7" t="n">
        <v>0</v>
      </c>
      <c r="AD34" s="7" t="n">
        <v>10</v>
      </c>
      <c r="AE34" s="7">
        <f>ROUND(AD34*BP34/100,0)*100</f>
        <v/>
      </c>
      <c r="AF34" s="7" t="n">
        <v>0</v>
      </c>
      <c r="AG34" s="7">
        <f>Y34-AE34</f>
        <v/>
      </c>
      <c r="AH34" s="7" t="n">
        <v>0</v>
      </c>
      <c r="AI34" s="7" t="n">
        <v>15422</v>
      </c>
      <c r="AJ34" s="7" t="n">
        <v>9</v>
      </c>
      <c r="AK34" s="7" t="n">
        <v>0</v>
      </c>
      <c r="AL34" s="7" t="n">
        <v>0</v>
      </c>
      <c r="AM34" s="7" t="n">
        <v>0</v>
      </c>
      <c r="AN34" s="7" t="n">
        <v>10</v>
      </c>
      <c r="AO34" s="7">
        <f>ROUND(AN34*BP34/100,0)*100</f>
        <v/>
      </c>
      <c r="AP34" s="7" t="n">
        <v>0</v>
      </c>
      <c r="AQ34" s="7">
        <f>AI34-AO34</f>
        <v/>
      </c>
      <c r="AR34" s="7" t="n">
        <v>0</v>
      </c>
      <c r="AS34" s="7" t="n">
        <v>1727.5</v>
      </c>
      <c r="AT34" s="7" t="n">
        <v>1</v>
      </c>
      <c r="AU34" s="7" t="n">
        <v>0</v>
      </c>
      <c r="AV34" s="7" t="n">
        <v>0</v>
      </c>
      <c r="AW34" s="7" t="n">
        <v>0</v>
      </c>
      <c r="AX34" s="7" t="n">
        <v>4</v>
      </c>
      <c r="AY34" s="7">
        <f>ROUND(AX34*BP34/100,0)*100</f>
        <v/>
      </c>
      <c r="AZ34" s="7" t="n">
        <v>0</v>
      </c>
      <c r="BA34" s="7">
        <f>AS34-AY34</f>
        <v/>
      </c>
      <c r="BB34" s="7" t="n">
        <v>0</v>
      </c>
      <c r="BC34" s="6" t="n"/>
      <c r="BD34" s="7">
        <f>SUM(J34,T34,AD34,AN34,AX34)</f>
        <v/>
      </c>
      <c r="BE34" s="7">
        <f>SUM(F34,P34,Z34,AJ34,AT34)</f>
        <v/>
      </c>
      <c r="BF34" s="7">
        <f>SUM(N34,X34,AH34,AR34,BB34)</f>
        <v/>
      </c>
      <c r="BG34" s="7">
        <f>SUM(L34,V34,AF34,AP34,AZ34)</f>
        <v/>
      </c>
      <c r="BH34" s="7">
        <f>SUM(I34,S34,AC34,AM34,AW34)</f>
        <v/>
      </c>
      <c r="BI34" s="7" t="n">
        <v>0</v>
      </c>
      <c r="BJ34" s="7">
        <f>SUM(H34,R34,AB34,AL34,AV34)</f>
        <v/>
      </c>
      <c r="BK34" s="7">
        <f>SUM(K34,U34,AE34,AO34,AY34)</f>
        <v/>
      </c>
      <c r="BL34" s="7">
        <f>SUM(E34,O34,Y34,AI34,AS34)</f>
        <v/>
      </c>
      <c r="BM34" s="7">
        <f>SUM(G34,Q34,AA34,AK34,AU34)</f>
        <v/>
      </c>
      <c r="BN34" s="7" t="n">
        <v>0</v>
      </c>
      <c r="BO34" s="7">
        <f>BL34+BM34+BN34</f>
        <v/>
      </c>
      <c r="BP34" s="7" t="n">
        <v>1680.641666666667</v>
      </c>
      <c r="BQ34" s="7">
        <f>BO34/31*31</f>
        <v/>
      </c>
      <c r="BR34" s="7">
        <f>IFERROR(BL34/BE34,0)</f>
        <v/>
      </c>
    </row>
    <row r="35">
      <c r="A35" s="6" t="n">
        <v>25</v>
      </c>
      <c r="B35" s="6" t="inlineStr">
        <is>
          <t>2026-03-01</t>
        </is>
      </c>
      <c r="C35" s="6" t="inlineStr">
        <is>
          <t>МТ</t>
        </is>
      </c>
      <c r="D35" s="6" t="inlineStr">
        <is>
          <t>Русакова Юлия Андреевна</t>
        </is>
      </c>
      <c r="E35" s="7" t="n">
        <v>30641.5</v>
      </c>
      <c r="F35" s="7" t="n">
        <v>16</v>
      </c>
      <c r="G35" s="7" t="n">
        <v>0</v>
      </c>
      <c r="H35" s="7" t="n">
        <v>0</v>
      </c>
      <c r="I35" s="7" t="n">
        <v>0</v>
      </c>
      <c r="J35" s="7" t="n">
        <v>14</v>
      </c>
      <c r="K35" s="7">
        <f>ROUND(J35*BP35/100,0)*100</f>
        <v/>
      </c>
      <c r="L35" s="7" t="n">
        <v>0</v>
      </c>
      <c r="M35" s="7">
        <f>E35-K35</f>
        <v/>
      </c>
      <c r="N35" s="7" t="n">
        <v>1</v>
      </c>
      <c r="O35" s="7" t="n">
        <v>31236</v>
      </c>
      <c r="P35" s="7" t="n">
        <v>16</v>
      </c>
      <c r="Q35" s="7" t="n">
        <v>0</v>
      </c>
      <c r="R35" s="7" t="n">
        <v>0</v>
      </c>
      <c r="S35" s="7" t="n">
        <v>0</v>
      </c>
      <c r="T35" s="7" t="n">
        <v>14</v>
      </c>
      <c r="U35" s="7">
        <f>ROUND(T35*BP35/100,0)*100</f>
        <v/>
      </c>
      <c r="V35" s="7" t="n">
        <v>0</v>
      </c>
      <c r="W35" s="7">
        <f>O35-U35</f>
        <v/>
      </c>
      <c r="X35" s="7" t="n">
        <v>1</v>
      </c>
      <c r="Y35" s="7" t="n">
        <v>40105.5</v>
      </c>
      <c r="Z35" s="7" t="n">
        <v>22</v>
      </c>
      <c r="AA35" s="7" t="n">
        <v>0</v>
      </c>
      <c r="AB35" s="7" t="n">
        <v>0</v>
      </c>
      <c r="AC35" s="7" t="n">
        <v>3</v>
      </c>
      <c r="AD35" s="7" t="n">
        <v>14</v>
      </c>
      <c r="AE35" s="7">
        <f>ROUND(AD35*BP35/100,0)*100</f>
        <v/>
      </c>
      <c r="AF35" s="7" t="n">
        <v>0</v>
      </c>
      <c r="AG35" s="7">
        <f>Y35-AE35</f>
        <v/>
      </c>
      <c r="AH35" s="7" t="n">
        <v>0</v>
      </c>
      <c r="AI35" s="7" t="n">
        <v>38519.5</v>
      </c>
      <c r="AJ35" s="7" t="n">
        <v>20</v>
      </c>
      <c r="AK35" s="7" t="n">
        <v>0</v>
      </c>
      <c r="AL35" s="7" t="n">
        <v>0</v>
      </c>
      <c r="AM35" s="7" t="n">
        <v>0</v>
      </c>
      <c r="AN35" s="7" t="n">
        <v>14</v>
      </c>
      <c r="AO35" s="7">
        <f>ROUND(AN35*BP35/100,0)*100</f>
        <v/>
      </c>
      <c r="AP35" s="7" t="n">
        <v>0</v>
      </c>
      <c r="AQ35" s="7">
        <f>AI35-AO35</f>
        <v/>
      </c>
      <c r="AR35" s="7" t="n">
        <v>1</v>
      </c>
      <c r="AS35" s="7" t="n">
        <v>9035.25</v>
      </c>
      <c r="AT35" s="7" t="n">
        <v>5</v>
      </c>
      <c r="AU35" s="7" t="n">
        <v>0</v>
      </c>
      <c r="AV35" s="7" t="n">
        <v>0</v>
      </c>
      <c r="AW35" s="7" t="n">
        <v>0</v>
      </c>
      <c r="AX35" s="7" t="n">
        <v>6</v>
      </c>
      <c r="AY35" s="7">
        <f>ROUND(AX35*BP35/100,0)*100</f>
        <v/>
      </c>
      <c r="AZ35" s="7" t="n">
        <v>0</v>
      </c>
      <c r="BA35" s="7">
        <f>AS35-AY35</f>
        <v/>
      </c>
      <c r="BB35" s="7" t="n">
        <v>0</v>
      </c>
      <c r="BC35" s="6" t="n"/>
      <c r="BD35" s="7">
        <f>SUM(J35,T35,AD35,AN35,AX35)</f>
        <v/>
      </c>
      <c r="BE35" s="7">
        <f>SUM(F35,P35,Z35,AJ35,AT35)</f>
        <v/>
      </c>
      <c r="BF35" s="7">
        <f>SUM(N35,X35,AH35,AR35,BB35)</f>
        <v/>
      </c>
      <c r="BG35" s="7">
        <f>SUM(L35,V35,AF35,AP35,AZ35)</f>
        <v/>
      </c>
      <c r="BH35" s="7">
        <f>SUM(I35,S35,AC35,AM35,AW35)</f>
        <v/>
      </c>
      <c r="BI35" s="7" t="n">
        <v>0</v>
      </c>
      <c r="BJ35" s="7">
        <f>SUM(H35,R35,AB35,AL35,AV35)</f>
        <v/>
      </c>
      <c r="BK35" s="7">
        <f>SUM(K35,U35,AE35,AO35,AY35)</f>
        <v/>
      </c>
      <c r="BL35" s="7">
        <f>SUM(E35,O35,Y35,AI35,AS35)</f>
        <v/>
      </c>
      <c r="BM35" s="7">
        <f>SUM(G35,Q35,AA35,AK35,AU35)</f>
        <v/>
      </c>
      <c r="BN35" s="7" t="n">
        <v>0</v>
      </c>
      <c r="BO35" s="7">
        <f>BL35+BM35+BN35</f>
        <v/>
      </c>
      <c r="BP35" s="7" t="n">
        <v>1808.688235294118</v>
      </c>
      <c r="BQ35" s="7">
        <f>BO35/31*31</f>
        <v/>
      </c>
      <c r="BR35" s="7">
        <f>IFERROR(BL35/BE35,0)</f>
        <v/>
      </c>
    </row>
    <row r="36">
      <c r="A36" s="6" t="n">
        <v>26</v>
      </c>
      <c r="B36" s="6" t="inlineStr">
        <is>
          <t>2026-03-01</t>
        </is>
      </c>
      <c r="C36" s="6" t="inlineStr">
        <is>
          <t>ТВК</t>
        </is>
      </c>
      <c r="D36" s="6" t="inlineStr">
        <is>
          <t>Стрежнев Сергей Александрович</t>
        </is>
      </c>
      <c r="E36" s="7" t="n">
        <v>46626.25</v>
      </c>
      <c r="F36" s="7" t="n">
        <v>21</v>
      </c>
      <c r="G36" s="7" t="n">
        <v>0</v>
      </c>
      <c r="H36" s="7" t="n">
        <v>0</v>
      </c>
      <c r="I36" s="7" t="n">
        <v>1</v>
      </c>
      <c r="J36" s="7" t="n">
        <v>16</v>
      </c>
      <c r="K36" s="7">
        <f>ROUND(J36*BP36/100,0)*100</f>
        <v/>
      </c>
      <c r="L36" s="7" t="n">
        <v>0</v>
      </c>
      <c r="M36" s="7">
        <f>E36-K36</f>
        <v/>
      </c>
      <c r="N36" s="7" t="n">
        <v>0</v>
      </c>
      <c r="O36" s="7" t="n">
        <v>61111.75</v>
      </c>
      <c r="P36" s="7" t="n">
        <v>28</v>
      </c>
      <c r="Q36" s="7" t="n">
        <v>0</v>
      </c>
      <c r="R36" s="7" t="n">
        <v>0</v>
      </c>
      <c r="S36" s="7" t="n">
        <v>0</v>
      </c>
      <c r="T36" s="7" t="n">
        <v>16</v>
      </c>
      <c r="U36" s="7">
        <f>ROUND(T36*BP36/100,0)*100</f>
        <v/>
      </c>
      <c r="V36" s="7" t="n">
        <v>0</v>
      </c>
      <c r="W36" s="7">
        <f>O36-U36</f>
        <v/>
      </c>
      <c r="X36" s="7" t="n">
        <v>1</v>
      </c>
      <c r="Y36" s="7" t="n">
        <v>48954.75</v>
      </c>
      <c r="Z36" s="7" t="n">
        <v>22</v>
      </c>
      <c r="AA36" s="7" t="n">
        <v>0</v>
      </c>
      <c r="AB36" s="7" t="n">
        <v>0</v>
      </c>
      <c r="AC36" s="7" t="n">
        <v>0</v>
      </c>
      <c r="AD36" s="7" t="n">
        <v>16</v>
      </c>
      <c r="AE36" s="7">
        <f>ROUND(AD36*BP36/100,0)*100</f>
        <v/>
      </c>
      <c r="AF36" s="7" t="n">
        <v>0</v>
      </c>
      <c r="AG36" s="7">
        <f>Y36-AE36</f>
        <v/>
      </c>
      <c r="AH36" s="7" t="n">
        <v>0</v>
      </c>
      <c r="AI36" s="7" t="n">
        <v>56323</v>
      </c>
      <c r="AJ36" s="7" t="n">
        <v>25</v>
      </c>
      <c r="AK36" s="7" t="n">
        <v>0</v>
      </c>
      <c r="AL36" s="7" t="n">
        <v>0</v>
      </c>
      <c r="AM36" s="7" t="n">
        <v>1</v>
      </c>
      <c r="AN36" s="7" t="n">
        <v>16</v>
      </c>
      <c r="AO36" s="7">
        <f>ROUND(AN36*BP36/100,0)*100</f>
        <v/>
      </c>
      <c r="AP36" s="7" t="n">
        <v>0</v>
      </c>
      <c r="AQ36" s="7">
        <f>AI36-AO36</f>
        <v/>
      </c>
      <c r="AR36" s="7" t="n">
        <v>0</v>
      </c>
      <c r="AS36" s="7" t="n">
        <v>13182.5</v>
      </c>
      <c r="AT36" s="7" t="n">
        <v>6</v>
      </c>
      <c r="AU36" s="7" t="n">
        <v>0</v>
      </c>
      <c r="AV36" s="7" t="n">
        <v>0</v>
      </c>
      <c r="AW36" s="7" t="n">
        <v>0</v>
      </c>
      <c r="AX36" s="7" t="n">
        <v>7</v>
      </c>
      <c r="AY36" s="7">
        <f>ROUND(AX36*BP36/100,0)*100</f>
        <v/>
      </c>
      <c r="AZ36" s="7" t="n">
        <v>0</v>
      </c>
      <c r="BA36" s="7">
        <f>AS36-AY36</f>
        <v/>
      </c>
      <c r="BB36" s="7" t="n">
        <v>2</v>
      </c>
      <c r="BC36" s="6" t="n"/>
      <c r="BD36" s="7">
        <f>SUM(J36,T36,AD36,AN36,AX36)</f>
        <v/>
      </c>
      <c r="BE36" s="7">
        <f>SUM(F36,P36,Z36,AJ36,AT36)</f>
        <v/>
      </c>
      <c r="BF36" s="7">
        <f>SUM(N36,X36,AH36,AR36,BB36)</f>
        <v/>
      </c>
      <c r="BG36" s="7">
        <f>SUM(L36,V36,AF36,AP36,AZ36)</f>
        <v/>
      </c>
      <c r="BH36" s="7">
        <f>SUM(I36,S36,AC36,AM36,AW36)</f>
        <v/>
      </c>
      <c r="BI36" s="7" t="n">
        <v>0</v>
      </c>
      <c r="BJ36" s="7">
        <f>SUM(H36,R36,AB36,AL36,AV36)</f>
        <v/>
      </c>
      <c r="BK36" s="7">
        <f>SUM(K36,U36,AE36,AO36,AY36)</f>
        <v/>
      </c>
      <c r="BL36" s="7">
        <f>SUM(E36,O36,Y36,AI36,AS36)</f>
        <v/>
      </c>
      <c r="BM36" s="7">
        <f>SUM(G36,Q36,AA36,AK36,AU36)</f>
        <v/>
      </c>
      <c r="BN36" s="7" t="n">
        <v>0</v>
      </c>
      <c r="BO36" s="7">
        <f>BL36+BM36+BN36</f>
        <v/>
      </c>
      <c r="BP36" s="7" t="n">
        <v>2294.258620689655</v>
      </c>
      <c r="BQ36" s="7">
        <f>BO36/31*31</f>
        <v/>
      </c>
      <c r="BR36" s="7">
        <f>IFERROR(BL36/BE36,0)</f>
        <v/>
      </c>
    </row>
    <row r="37">
      <c r="A37" s="6" t="n">
        <v>27</v>
      </c>
      <c r="B37" s="6" t="inlineStr">
        <is>
          <t>2026-03-01</t>
        </is>
      </c>
      <c r="C37" s="6" t="inlineStr">
        <is>
          <t>МТ</t>
        </is>
      </c>
      <c r="D37" s="6" t="inlineStr">
        <is>
          <t>Шуваев Данил Александрович</t>
        </is>
      </c>
      <c r="E37" s="7" t="n">
        <v>64934.66</v>
      </c>
      <c r="F37" s="7" t="n">
        <v>35</v>
      </c>
      <c r="G37" s="7" t="n">
        <v>0</v>
      </c>
      <c r="H37" s="7" t="n">
        <v>0</v>
      </c>
      <c r="I37" s="7" t="n">
        <v>4</v>
      </c>
      <c r="J37" s="7" t="n">
        <v>29</v>
      </c>
      <c r="K37" s="7">
        <f>ROUND(J37*BP37/100,0)*100</f>
        <v/>
      </c>
      <c r="L37" s="7" t="n">
        <v>0</v>
      </c>
      <c r="M37" s="7">
        <f>E37-K37</f>
        <v/>
      </c>
      <c r="N37" s="7" t="n">
        <v>0</v>
      </c>
      <c r="O37" s="7" t="n">
        <v>71047.24000000001</v>
      </c>
      <c r="P37" s="7" t="n">
        <v>38</v>
      </c>
      <c r="Q37" s="7" t="n">
        <v>0</v>
      </c>
      <c r="R37" s="7" t="n">
        <v>0</v>
      </c>
      <c r="S37" s="7" t="n">
        <v>2</v>
      </c>
      <c r="T37" s="7" t="n">
        <v>29</v>
      </c>
      <c r="U37" s="7">
        <f>ROUND(T37*BP37/100,0)*100</f>
        <v/>
      </c>
      <c r="V37" s="7" t="n">
        <v>0</v>
      </c>
      <c r="W37" s="7">
        <f>O37-U37</f>
        <v/>
      </c>
      <c r="X37" s="7" t="n">
        <v>0</v>
      </c>
      <c r="Y37" s="7" t="n">
        <v>58869.5</v>
      </c>
      <c r="Z37" s="7" t="n">
        <v>33</v>
      </c>
      <c r="AA37" s="7" t="n">
        <v>0</v>
      </c>
      <c r="AB37" s="7" t="n">
        <v>0</v>
      </c>
      <c r="AC37" s="7" t="n">
        <v>6</v>
      </c>
      <c r="AD37" s="7" t="n">
        <v>29</v>
      </c>
      <c r="AE37" s="7">
        <f>ROUND(AD37*BP37/100,0)*100</f>
        <v/>
      </c>
      <c r="AF37" s="7" t="n">
        <v>0</v>
      </c>
      <c r="AG37" s="7">
        <f>Y37-AE37</f>
        <v/>
      </c>
      <c r="AH37" s="7" t="n">
        <v>0</v>
      </c>
      <c r="AI37" s="7" t="n">
        <v>68696</v>
      </c>
      <c r="AJ37" s="7" t="n">
        <v>37</v>
      </c>
      <c r="AK37" s="7" t="n">
        <v>0</v>
      </c>
      <c r="AL37" s="7" t="n">
        <v>0</v>
      </c>
      <c r="AM37" s="7" t="n">
        <v>7</v>
      </c>
      <c r="AN37" s="7" t="n">
        <v>29</v>
      </c>
      <c r="AO37" s="7">
        <f>ROUND(AN37*BP37/100,0)*100</f>
        <v/>
      </c>
      <c r="AP37" s="7" t="n">
        <v>0</v>
      </c>
      <c r="AQ37" s="7">
        <f>AI37-AO37</f>
        <v/>
      </c>
      <c r="AR37" s="7" t="n">
        <v>1</v>
      </c>
      <c r="AS37" s="7" t="n">
        <v>17157.37</v>
      </c>
      <c r="AT37" s="7" t="n">
        <v>9</v>
      </c>
      <c r="AU37" s="7" t="n">
        <v>0</v>
      </c>
      <c r="AV37" s="7" t="n">
        <v>0</v>
      </c>
      <c r="AW37" s="7" t="n">
        <v>1</v>
      </c>
      <c r="AX37" s="7" t="n">
        <v>12</v>
      </c>
      <c r="AY37" s="7">
        <f>ROUND(AX37*BP37/100,0)*100</f>
        <v/>
      </c>
      <c r="AZ37" s="7" t="n">
        <v>0</v>
      </c>
      <c r="BA37" s="7">
        <f>AS37-AY37</f>
        <v/>
      </c>
      <c r="BB37" s="7" t="n">
        <v>1</v>
      </c>
      <c r="BC37" s="6" t="n"/>
      <c r="BD37" s="7">
        <f>SUM(J37,T37,AD37,AN37,AX37)</f>
        <v/>
      </c>
      <c r="BE37" s="7">
        <f>SUM(F37,P37,Z37,AJ37,AT37)</f>
        <v/>
      </c>
      <c r="BF37" s="7">
        <f>SUM(N37,X37,AH37,AR37,BB37)</f>
        <v/>
      </c>
      <c r="BG37" s="7">
        <f>SUM(L37,V37,AF37,AP37,AZ37)</f>
        <v/>
      </c>
      <c r="BH37" s="7">
        <f>SUM(I37,S37,AC37,AM37,AW37)</f>
        <v/>
      </c>
      <c r="BI37" s="7" t="n">
        <v>0</v>
      </c>
      <c r="BJ37" s="7">
        <f>SUM(H37,R37,AB37,AL37,AV37)</f>
        <v/>
      </c>
      <c r="BK37" s="7">
        <f>SUM(K37,U37,AE37,AO37,AY37)</f>
        <v/>
      </c>
      <c r="BL37" s="7">
        <f>SUM(E37,O37,Y37,AI37,AS37)</f>
        <v/>
      </c>
      <c r="BM37" s="7">
        <f>SUM(G37,Q37,AA37,AK37,AU37)</f>
        <v/>
      </c>
      <c r="BN37" s="7" t="n">
        <v>0</v>
      </c>
      <c r="BO37" s="7">
        <f>BL37+BM37+BN37</f>
        <v/>
      </c>
      <c r="BP37" s="7" t="n">
        <v>1792.211118421053</v>
      </c>
      <c r="BQ37" s="7">
        <f>BO37/31*31</f>
        <v/>
      </c>
      <c r="BR37" s="7">
        <f>IFERROR(BL37/BE37,0)</f>
        <v/>
      </c>
    </row>
    <row r="38">
      <c r="A38" s="6" t="n">
        <v>28</v>
      </c>
      <c r="B38" s="6" t="inlineStr">
        <is>
          <t>2026-03-01</t>
        </is>
      </c>
      <c r="C38" s="6" t="inlineStr">
        <is>
          <t>ПТ</t>
        </is>
      </c>
      <c r="D38" s="6" t="inlineStr">
        <is>
          <t>Шумилова Наталья Альбертовна</t>
        </is>
      </c>
      <c r="E38" s="7" t="n">
        <v>0</v>
      </c>
      <c r="F38" s="7" t="n">
        <v>0</v>
      </c>
      <c r="G38" s="7" t="n">
        <v>0</v>
      </c>
      <c r="H38" s="7" t="n">
        <v>0</v>
      </c>
      <c r="I38" s="7" t="n">
        <v>0</v>
      </c>
      <c r="J38" s="7" t="n">
        <v>3</v>
      </c>
      <c r="K38" s="7">
        <f>ROUND(J38*BP38/100,0)*100</f>
        <v/>
      </c>
      <c r="L38" s="7" t="n">
        <v>0</v>
      </c>
      <c r="M38" s="7">
        <f>E38-K38</f>
        <v/>
      </c>
      <c r="N38" s="7" t="n">
        <v>0</v>
      </c>
      <c r="O38" s="7" t="n">
        <v>3617.5</v>
      </c>
      <c r="P38" s="7" t="n">
        <v>2</v>
      </c>
      <c r="Q38" s="7" t="n">
        <v>0</v>
      </c>
      <c r="R38" s="7" t="n">
        <v>0</v>
      </c>
      <c r="S38" s="7" t="n">
        <v>0</v>
      </c>
      <c r="T38" s="7" t="n">
        <v>3</v>
      </c>
      <c r="U38" s="7">
        <f>ROUND(T38*BP38/100,0)*100</f>
        <v/>
      </c>
      <c r="V38" s="7" t="n">
        <v>0</v>
      </c>
      <c r="W38" s="7">
        <f>O38-U38</f>
        <v/>
      </c>
      <c r="X38" s="7" t="n">
        <v>0</v>
      </c>
      <c r="Y38" s="7" t="n">
        <v>7775.5</v>
      </c>
      <c r="Z38" s="7" t="n">
        <v>5</v>
      </c>
      <c r="AA38" s="7" t="n">
        <v>0</v>
      </c>
      <c r="AB38" s="7" t="n">
        <v>0</v>
      </c>
      <c r="AC38" s="7" t="n">
        <v>1</v>
      </c>
      <c r="AD38" s="7" t="n">
        <v>3</v>
      </c>
      <c r="AE38" s="7">
        <f>ROUND(AD38*BP38/100,0)*100</f>
        <v/>
      </c>
      <c r="AF38" s="7" t="n">
        <v>0</v>
      </c>
      <c r="AG38" s="7">
        <f>Y38-AE38</f>
        <v/>
      </c>
      <c r="AH38" s="7" t="n">
        <v>0</v>
      </c>
      <c r="AI38" s="7" t="n">
        <v>3655</v>
      </c>
      <c r="AJ38" s="7" t="n">
        <v>2</v>
      </c>
      <c r="AK38" s="7" t="n">
        <v>0</v>
      </c>
      <c r="AL38" s="7" t="n">
        <v>0</v>
      </c>
      <c r="AM38" s="7" t="n">
        <v>0</v>
      </c>
      <c r="AN38" s="7" t="n">
        <v>3</v>
      </c>
      <c r="AO38" s="7">
        <f>ROUND(AN38*BP38/100,0)*100</f>
        <v/>
      </c>
      <c r="AP38" s="7" t="n">
        <v>0</v>
      </c>
      <c r="AQ38" s="7">
        <f>AI38-AO38</f>
        <v/>
      </c>
      <c r="AR38" s="7" t="n">
        <v>0</v>
      </c>
      <c r="AS38" s="7" t="n">
        <v>3655</v>
      </c>
      <c r="AT38" s="7" t="n">
        <v>2</v>
      </c>
      <c r="AU38" s="7" t="n">
        <v>0</v>
      </c>
      <c r="AV38" s="7" t="n">
        <v>0</v>
      </c>
      <c r="AW38" s="7" t="n">
        <v>0</v>
      </c>
      <c r="AX38" s="7" t="n">
        <v>1</v>
      </c>
      <c r="AY38" s="7">
        <f>ROUND(AX38*BP38/100,0)*100</f>
        <v/>
      </c>
      <c r="AZ38" s="7" t="n">
        <v>0</v>
      </c>
      <c r="BA38" s="7">
        <f>AS38-AY38</f>
        <v/>
      </c>
      <c r="BB38" s="7" t="n">
        <v>0</v>
      </c>
      <c r="BC38" s="6" t="n"/>
      <c r="BD38" s="7">
        <f>SUM(J38,T38,AD38,AN38,AX38)</f>
        <v/>
      </c>
      <c r="BE38" s="7">
        <f>SUM(F38,P38,Z38,AJ38,AT38)</f>
        <v/>
      </c>
      <c r="BF38" s="7">
        <f>SUM(N38,X38,AH38,AR38,BB38)</f>
        <v/>
      </c>
      <c r="BG38" s="7">
        <f>SUM(L38,V38,AF38,AP38,AZ38)</f>
        <v/>
      </c>
      <c r="BH38" s="7">
        <f>SUM(I38,S38,AC38,AM38,AW38)</f>
        <v/>
      </c>
      <c r="BI38" s="7" t="n">
        <v>0</v>
      </c>
      <c r="BJ38" s="7">
        <f>SUM(H38,R38,AB38,AL38,AV38)</f>
        <v/>
      </c>
      <c r="BK38" s="7">
        <f>SUM(K38,U38,AE38,AO38,AY38)</f>
        <v/>
      </c>
      <c r="BL38" s="7">
        <f>SUM(E38,O38,Y38,AI38,AS38)</f>
        <v/>
      </c>
      <c r="BM38" s="7">
        <f>SUM(G38,Q38,AA38,AK38,AU38)</f>
        <v/>
      </c>
      <c r="BN38" s="7" t="n">
        <v>0</v>
      </c>
      <c r="BO38" s="7">
        <f>BL38+BM38+BN38</f>
        <v/>
      </c>
      <c r="BP38" s="7" t="n">
        <v>1758.636363636364</v>
      </c>
      <c r="BQ38" s="7">
        <f>BO38/31*31</f>
        <v/>
      </c>
      <c r="BR38" s="7">
        <f>IFERROR(BL38/BE38,0)</f>
        <v/>
      </c>
    </row>
    <row r="39">
      <c r="A39" s="8" t="n"/>
      <c r="B39" s="8" t="n"/>
      <c r="C39" s="8" t="n"/>
      <c r="D39" s="8" t="inlineStr">
        <is>
          <t>Итого ТЗ</t>
        </is>
      </c>
      <c r="E39" s="9">
        <f>SUM(E19:E38)</f>
        <v/>
      </c>
      <c r="F39" s="9">
        <f>SUM(F19:F38)</f>
        <v/>
      </c>
      <c r="G39" s="9">
        <f>SUM(G19:G38)</f>
        <v/>
      </c>
      <c r="H39" s="9">
        <f>SUM(H19:H38)</f>
        <v/>
      </c>
      <c r="I39" s="9">
        <f>SUM(I19:I38)</f>
        <v/>
      </c>
      <c r="J39" s="9">
        <f>SUM(J19:J38)</f>
        <v/>
      </c>
      <c r="K39" s="9">
        <f>SUM(K19:K38)</f>
        <v/>
      </c>
      <c r="L39" s="9">
        <f>SUM(L19:L38)</f>
        <v/>
      </c>
      <c r="M39" s="9">
        <f>SUM(M19:M38)</f>
        <v/>
      </c>
      <c r="N39" s="9">
        <f>SUM(N19:N38)</f>
        <v/>
      </c>
      <c r="O39" s="9">
        <f>SUM(O19:O38)</f>
        <v/>
      </c>
      <c r="P39" s="9">
        <f>SUM(P19:P38)</f>
        <v/>
      </c>
      <c r="Q39" s="9">
        <f>SUM(Q19:Q38)</f>
        <v/>
      </c>
      <c r="R39" s="9">
        <f>SUM(R19:R38)</f>
        <v/>
      </c>
      <c r="S39" s="9">
        <f>SUM(S19:S38)</f>
        <v/>
      </c>
      <c r="T39" s="9">
        <f>SUM(T19:T38)</f>
        <v/>
      </c>
      <c r="U39" s="9">
        <f>SUM(U19:U38)</f>
        <v/>
      </c>
      <c r="V39" s="9">
        <f>SUM(V19:V38)</f>
        <v/>
      </c>
      <c r="W39" s="9">
        <f>SUM(W19:W38)</f>
        <v/>
      </c>
      <c r="X39" s="9">
        <f>SUM(X19:X38)</f>
        <v/>
      </c>
      <c r="Y39" s="9">
        <f>SUM(Y19:Y38)</f>
        <v/>
      </c>
      <c r="Z39" s="9">
        <f>SUM(Z19:Z38)</f>
        <v/>
      </c>
      <c r="AA39" s="9">
        <f>SUM(AA19:AA38)</f>
        <v/>
      </c>
      <c r="AB39" s="9">
        <f>SUM(AB19:AB38)</f>
        <v/>
      </c>
      <c r="AC39" s="9">
        <f>SUM(AC19:AC38)</f>
        <v/>
      </c>
      <c r="AD39" s="9">
        <f>SUM(AD19:AD38)</f>
        <v/>
      </c>
      <c r="AE39" s="9">
        <f>SUM(AE19:AE38)</f>
        <v/>
      </c>
      <c r="AF39" s="9">
        <f>SUM(AF19:AF38)</f>
        <v/>
      </c>
      <c r="AG39" s="9">
        <f>SUM(AG19:AG38)</f>
        <v/>
      </c>
      <c r="AH39" s="9">
        <f>SUM(AH19:AH38)</f>
        <v/>
      </c>
      <c r="AI39" s="9">
        <f>SUM(AI19:AI38)</f>
        <v/>
      </c>
      <c r="AJ39" s="9">
        <f>SUM(AJ19:AJ38)</f>
        <v/>
      </c>
      <c r="AK39" s="9">
        <f>SUM(AK19:AK38)</f>
        <v/>
      </c>
      <c r="AL39" s="9">
        <f>SUM(AL19:AL38)</f>
        <v/>
      </c>
      <c r="AM39" s="9">
        <f>SUM(AM19:AM38)</f>
        <v/>
      </c>
      <c r="AN39" s="9">
        <f>SUM(AN19:AN38)</f>
        <v/>
      </c>
      <c r="AO39" s="9">
        <f>SUM(AO19:AO38)</f>
        <v/>
      </c>
      <c r="AP39" s="9">
        <f>SUM(AP19:AP38)</f>
        <v/>
      </c>
      <c r="AQ39" s="9">
        <f>SUM(AQ19:AQ38)</f>
        <v/>
      </c>
      <c r="AR39" s="9">
        <f>SUM(AR19:AR38)</f>
        <v/>
      </c>
      <c r="AS39" s="9">
        <f>SUM(AS19:AS38)</f>
        <v/>
      </c>
      <c r="AT39" s="9">
        <f>SUM(AT19:AT38)</f>
        <v/>
      </c>
      <c r="AU39" s="9">
        <f>SUM(AU19:AU38)</f>
        <v/>
      </c>
      <c r="AV39" s="9">
        <f>SUM(AV19:AV38)</f>
        <v/>
      </c>
      <c r="AW39" s="9">
        <f>SUM(AW19:AW38)</f>
        <v/>
      </c>
      <c r="AX39" s="9">
        <f>SUM(AX19:AX38)</f>
        <v/>
      </c>
      <c r="AY39" s="9">
        <f>SUM(AY19:AY38)</f>
        <v/>
      </c>
      <c r="AZ39" s="9">
        <f>SUM(AZ19:AZ38)</f>
        <v/>
      </c>
      <c r="BA39" s="9">
        <f>SUM(BA19:BA38)</f>
        <v/>
      </c>
      <c r="BB39" s="9">
        <f>SUM(BB19:BB38)</f>
        <v/>
      </c>
      <c r="BC39" s="9">
        <f>SUM(BC19:BC38)</f>
        <v/>
      </c>
      <c r="BD39" s="9">
        <f>SUM(BD19:BD38)</f>
        <v/>
      </c>
      <c r="BE39" s="9">
        <f>SUM(BE19:BE38)</f>
        <v/>
      </c>
      <c r="BF39" s="9">
        <f>SUM(BF19:BF38)</f>
        <v/>
      </c>
      <c r="BG39" s="9">
        <f>SUM(BG19:BG38)</f>
        <v/>
      </c>
      <c r="BH39" s="9">
        <f>SUM(BH19:BH38)</f>
        <v/>
      </c>
      <c r="BI39" s="9">
        <f>SUM(BI19:BI38)</f>
        <v/>
      </c>
      <c r="BJ39" s="9">
        <f>SUM(BJ19:BJ38)</f>
        <v/>
      </c>
      <c r="BK39" s="9">
        <f>SUM(BK19:BK38)</f>
        <v/>
      </c>
      <c r="BL39" s="9">
        <f>SUM(BL19:BL38)</f>
        <v/>
      </c>
      <c r="BM39" s="9">
        <f>SUM(BM19:BM38)</f>
        <v/>
      </c>
      <c r="BN39" s="9">
        <f>SUM(BN19:BN38)</f>
        <v/>
      </c>
      <c r="BO39" s="9">
        <f>SUM(BO19:BO38)</f>
        <v/>
      </c>
      <c r="BP39" s="9">
        <f>IFERROR(BK39/BD39,0)</f>
        <v/>
      </c>
      <c r="BQ39" s="9">
        <f>BO39/31*31</f>
        <v/>
      </c>
      <c r="BR39" s="9">
        <f>IFERROR(BL39/BE39,0)</f>
        <v/>
      </c>
    </row>
    <row r="41">
      <c r="A41" s="5" t="n"/>
      <c r="B41" s="5" t="n"/>
      <c r="C41" s="5" t="n"/>
      <c r="D41" s="5" t="inlineStr">
        <is>
          <t>ГРУППОВЫЕ ПРОГРАММЫ</t>
        </is>
      </c>
      <c r="E41" s="5" t="n"/>
      <c r="F41" s="5" t="n"/>
      <c r="G41" s="5" t="n"/>
      <c r="H41" s="5" t="n"/>
      <c r="I41" s="5" t="n"/>
      <c r="J41" s="5" t="n"/>
      <c r="K41" s="5" t="n"/>
      <c r="L41" s="5" t="n"/>
      <c r="M41" s="5" t="n"/>
      <c r="N41" s="5" t="n"/>
      <c r="O41" s="5" t="n"/>
      <c r="P41" s="5" t="n"/>
      <c r="Q41" s="5" t="n"/>
      <c r="R41" s="5" t="n"/>
      <c r="S41" s="5" t="n"/>
      <c r="T41" s="5" t="n"/>
      <c r="U41" s="5" t="n"/>
      <c r="V41" s="5" t="n"/>
      <c r="W41" s="5" t="n"/>
      <c r="X41" s="5" t="n"/>
      <c r="Y41" s="5" t="n"/>
      <c r="Z41" s="5" t="n"/>
      <c r="AA41" s="5" t="n"/>
      <c r="AB41" s="5" t="n"/>
      <c r="AC41" s="5" t="n"/>
      <c r="AD41" s="5" t="n"/>
      <c r="AE41" s="5" t="n"/>
      <c r="AF41" s="5" t="n"/>
      <c r="AG41" s="5" t="n"/>
      <c r="AH41" s="5" t="n"/>
      <c r="AI41" s="5" t="n"/>
      <c r="AJ41" s="5" t="n"/>
      <c r="AK41" s="5" t="n"/>
      <c r="AL41" s="5" t="n"/>
      <c r="AM41" s="5" t="n"/>
      <c r="AN41" s="5" t="n"/>
      <c r="AO41" s="5" t="n"/>
      <c r="AP41" s="5" t="n"/>
      <c r="AQ41" s="5" t="n"/>
      <c r="AR41" s="5" t="n"/>
      <c r="AS41" s="5" t="n"/>
      <c r="AT41" s="5" t="n"/>
      <c r="AU41" s="5" t="n"/>
      <c r="AV41" s="5" t="n"/>
      <c r="AW41" s="5" t="n"/>
      <c r="AX41" s="5" t="n"/>
      <c r="AY41" s="5" t="n"/>
      <c r="AZ41" s="5" t="n"/>
      <c r="BA41" s="5" t="n"/>
      <c r="BB41" s="5" t="n"/>
      <c r="BC41" s="5" t="n"/>
      <c r="BD41" s="5" t="n"/>
      <c r="BE41" s="5" t="n"/>
      <c r="BF41" s="5" t="n"/>
      <c r="BG41" s="5" t="n"/>
      <c r="BH41" s="5" t="n"/>
      <c r="BI41" s="5" t="n"/>
      <c r="BJ41" s="5" t="n"/>
      <c r="BK41" s="5" t="n"/>
      <c r="BL41" s="5" t="n"/>
      <c r="BM41" s="5" t="n"/>
      <c r="BN41" s="5" t="n"/>
      <c r="BO41" s="5" t="n"/>
      <c r="BP41" s="5" t="n"/>
      <c r="BQ41" s="5" t="n"/>
      <c r="BR41" s="5" t="n"/>
    </row>
    <row r="42">
      <c r="A42" s="4" t="inlineStr">
        <is>
          <t>№</t>
        </is>
      </c>
      <c r="B42" s="4" t="inlineStr">
        <is>
          <t>Дата начала</t>
        </is>
      </c>
      <c r="C42" s="4" t="inlineStr">
        <is>
          <t>Статус</t>
        </is>
      </c>
      <c r="D42" s="4" t="inlineStr">
        <is>
          <t>ФИО</t>
        </is>
      </c>
      <c r="E42" s="4" t="inlineStr">
        <is>
          <t>Факт $ из 1С</t>
        </is>
      </c>
      <c r="F42" s="4" t="inlineStr">
        <is>
          <t>Факт ПТ</t>
        </is>
      </c>
      <c r="G42" s="4" t="inlineStr">
        <is>
          <t>Факт $ МГ/секции</t>
        </is>
      </c>
      <c r="H42" s="4" t="inlineStr">
        <is>
          <t>Факт МГ/секции</t>
        </is>
      </c>
      <c r="I42" s="4" t="inlineStr">
        <is>
          <t>Факт ВПТ</t>
        </is>
      </c>
      <c r="J42" s="4" t="inlineStr">
        <is>
          <t>Тех. задание ПТ</t>
        </is>
      </c>
      <c r="K42" s="4" t="inlineStr">
        <is>
          <t>Тех задание $</t>
        </is>
      </c>
      <c r="L42" s="4" t="inlineStr">
        <is>
          <t>Тех. задание ВПТ</t>
        </is>
      </c>
      <c r="M42" s="4" t="inlineStr">
        <is>
          <t>Разница ПТ $</t>
        </is>
      </c>
      <c r="N42" s="4" t="inlineStr">
        <is>
          <t>Факт СПЛИТ</t>
        </is>
      </c>
      <c r="O42" s="4" t="inlineStr">
        <is>
          <t>Факт $ из 1С</t>
        </is>
      </c>
      <c r="P42" s="4" t="inlineStr">
        <is>
          <t>Факт ПТ</t>
        </is>
      </c>
      <c r="Q42" s="4" t="inlineStr">
        <is>
          <t>Факт $ МГ/секции</t>
        </is>
      </c>
      <c r="R42" s="4" t="inlineStr">
        <is>
          <t>Факт МГ/секции</t>
        </is>
      </c>
      <c r="S42" s="4" t="inlineStr">
        <is>
          <t>Факт ВПТ</t>
        </is>
      </c>
      <c r="T42" s="4" t="inlineStr">
        <is>
          <t>Тех. задание ПТ</t>
        </is>
      </c>
      <c r="U42" s="4" t="inlineStr">
        <is>
          <t>Тех задание $</t>
        </is>
      </c>
      <c r="V42" s="4" t="inlineStr">
        <is>
          <t>Тех. задание ВПТ</t>
        </is>
      </c>
      <c r="W42" s="4" t="inlineStr">
        <is>
          <t>Разница ПТ $</t>
        </is>
      </c>
      <c r="X42" s="4" t="inlineStr">
        <is>
          <t>Факт СПЛИТ</t>
        </is>
      </c>
      <c r="Y42" s="4" t="inlineStr">
        <is>
          <t>Факт $ из 1С</t>
        </is>
      </c>
      <c r="Z42" s="4" t="inlineStr">
        <is>
          <t>Факт ПТ</t>
        </is>
      </c>
      <c r="AA42" s="4" t="inlineStr">
        <is>
          <t>Факт $ МГ/секции</t>
        </is>
      </c>
      <c r="AB42" s="4" t="inlineStr">
        <is>
          <t>Факт МГ/секции</t>
        </is>
      </c>
      <c r="AC42" s="4" t="inlineStr">
        <is>
          <t>Факт ВПТ</t>
        </is>
      </c>
      <c r="AD42" s="4" t="inlineStr">
        <is>
          <t>Тех. задание ПТ</t>
        </is>
      </c>
      <c r="AE42" s="4" t="inlineStr">
        <is>
          <t>Тех задание $</t>
        </is>
      </c>
      <c r="AF42" s="4" t="inlineStr">
        <is>
          <t>Тех. задание ВПТ</t>
        </is>
      </c>
      <c r="AG42" s="4" t="inlineStr">
        <is>
          <t>Разница ПТ $</t>
        </is>
      </c>
      <c r="AH42" s="4" t="inlineStr">
        <is>
          <t>Факт СПЛИТ</t>
        </is>
      </c>
      <c r="AI42" s="4" t="inlineStr">
        <is>
          <t>Факт $ из 1С</t>
        </is>
      </c>
      <c r="AJ42" s="4" t="inlineStr">
        <is>
          <t>Факт ПТ</t>
        </is>
      </c>
      <c r="AK42" s="4" t="inlineStr">
        <is>
          <t>Факт $ МГ/секции</t>
        </is>
      </c>
      <c r="AL42" s="4" t="inlineStr">
        <is>
          <t>Факт МГ/секции</t>
        </is>
      </c>
      <c r="AM42" s="4" t="inlineStr">
        <is>
          <t>Факт ВПТ</t>
        </is>
      </c>
      <c r="AN42" s="4" t="inlineStr">
        <is>
          <t>Тех. задание ПТ</t>
        </is>
      </c>
      <c r="AO42" s="4" t="inlineStr">
        <is>
          <t>Тех задание $</t>
        </is>
      </c>
      <c r="AP42" s="4" t="inlineStr">
        <is>
          <t>Тех. задание ВПТ</t>
        </is>
      </c>
      <c r="AQ42" s="4" t="inlineStr">
        <is>
          <t>Разница ПТ $</t>
        </is>
      </c>
      <c r="AR42" s="4" t="inlineStr">
        <is>
          <t>Факт СПЛИТ</t>
        </is>
      </c>
      <c r="AS42" s="4" t="inlineStr">
        <is>
          <t>Факт $ из 1С</t>
        </is>
      </c>
      <c r="AT42" s="4" t="inlineStr">
        <is>
          <t>Факт ПТ</t>
        </is>
      </c>
      <c r="AU42" s="4" t="inlineStr">
        <is>
          <t>Факт $ МГ/секции</t>
        </is>
      </c>
      <c r="AV42" s="4" t="inlineStr">
        <is>
          <t>Факт МГ/секции</t>
        </is>
      </c>
      <c r="AW42" s="4" t="inlineStr">
        <is>
          <t>Факт ВПТ</t>
        </is>
      </c>
      <c r="AX42" s="4" t="inlineStr">
        <is>
          <t>Тех. задание ПТ</t>
        </is>
      </c>
      <c r="AY42" s="4" t="inlineStr">
        <is>
          <t>Тех задание $</t>
        </is>
      </c>
      <c r="AZ42" s="4" t="inlineStr">
        <is>
          <t>Тех. задание ВПТ</t>
        </is>
      </c>
      <c r="BA42" s="4" t="inlineStr">
        <is>
          <t>Разница ПТ $</t>
        </is>
      </c>
      <c r="BB42" s="4" t="inlineStr">
        <is>
          <t>Факт СПЛИТ</t>
        </is>
      </c>
      <c r="BC42" s="4" t="inlineStr"/>
      <c r="BD42" s="4" t="inlineStr">
        <is>
          <t>Тех. задание ПТ</t>
        </is>
      </c>
      <c r="BE42" s="4" t="inlineStr">
        <is>
          <t>Факт ПТ</t>
        </is>
      </c>
      <c r="BF42" s="4" t="inlineStr">
        <is>
          <t>Факт СПЛИТ</t>
        </is>
      </c>
      <c r="BG42" s="4" t="inlineStr">
        <is>
          <t>Тех. задание ВПТ</t>
        </is>
      </c>
      <c r="BH42" s="4" t="inlineStr">
        <is>
          <t>Факт ВПТ</t>
        </is>
      </c>
      <c r="BI42" s="4" t="inlineStr">
        <is>
          <t>Тех. задание</t>
        </is>
      </c>
      <c r="BJ42" s="4" t="inlineStr">
        <is>
          <t>Факт</t>
        </is>
      </c>
      <c r="BK42" s="4" t="inlineStr">
        <is>
          <t>Тех задание $</t>
        </is>
      </c>
      <c r="BL42" s="4" t="inlineStr">
        <is>
          <t>Факт ПТ 1С $</t>
        </is>
      </c>
      <c r="BM42" s="4" t="inlineStr">
        <is>
          <t>Факт МГ/секции 1С $</t>
        </is>
      </c>
      <c r="BN42" s="4" t="inlineStr">
        <is>
          <t>Прочие услуги $</t>
        </is>
      </c>
      <c r="BO42" s="4" t="inlineStr">
        <is>
          <t>Факт общий $</t>
        </is>
      </c>
      <c r="BP42" s="4" t="inlineStr">
        <is>
          <t>Средняя стоимость ПТ прошлого месяца $</t>
        </is>
      </c>
      <c r="BQ42" s="4" t="inlineStr">
        <is>
          <t>Ранрейт $</t>
        </is>
      </c>
      <c r="BR42" s="4" t="inlineStr">
        <is>
          <t>Средняя стоимость ПТ на новый месяц</t>
        </is>
      </c>
    </row>
    <row r="43">
      <c r="A43" s="6" t="n">
        <v>29</v>
      </c>
      <c r="B43" s="6" t="inlineStr">
        <is>
          <t>2026-03-01</t>
        </is>
      </c>
      <c r="C43" s="6" t="inlineStr">
        <is>
          <t>ПТ</t>
        </is>
      </c>
      <c r="D43" s="6" t="inlineStr">
        <is>
          <t>Блинова Мария Александровна</t>
        </is>
      </c>
      <c r="E43" s="7" t="n">
        <v>5182.5</v>
      </c>
      <c r="F43" s="7" t="n">
        <v>3</v>
      </c>
      <c r="G43" s="7" t="n">
        <v>24242.5</v>
      </c>
      <c r="H43" s="7" t="n">
        <v>34</v>
      </c>
      <c r="I43" s="7" t="n">
        <v>0</v>
      </c>
      <c r="J43" s="7" t="n">
        <v>31</v>
      </c>
      <c r="K43" s="7">
        <f>ROUND(J43*BP43/100,0)*100</f>
        <v/>
      </c>
      <c r="L43" s="7" t="n">
        <v>0</v>
      </c>
      <c r="M43" s="7">
        <f>E43-K43</f>
        <v/>
      </c>
      <c r="N43" s="7" t="n">
        <v>1</v>
      </c>
      <c r="O43" s="7" t="n">
        <v>8675</v>
      </c>
      <c r="P43" s="7" t="n">
        <v>5</v>
      </c>
      <c r="Q43" s="7" t="n">
        <v>19477.5</v>
      </c>
      <c r="R43" s="7" t="n">
        <v>27</v>
      </c>
      <c r="S43" s="7" t="n">
        <v>0</v>
      </c>
      <c r="T43" s="7" t="n">
        <v>31</v>
      </c>
      <c r="U43" s="7">
        <f>ROUND(T43*BP43/100,0)*100</f>
        <v/>
      </c>
      <c r="V43" s="7" t="n">
        <v>0</v>
      </c>
      <c r="W43" s="7">
        <f>O43-U43</f>
        <v/>
      </c>
      <c r="X43" s="7" t="n">
        <v>0</v>
      </c>
      <c r="Y43" s="7" t="n">
        <v>8601.66</v>
      </c>
      <c r="Z43" s="7" t="n">
        <v>5</v>
      </c>
      <c r="AA43" s="7" t="n">
        <v>18075.5</v>
      </c>
      <c r="AB43" s="7" t="n">
        <v>26</v>
      </c>
      <c r="AC43" s="7" t="n">
        <v>0</v>
      </c>
      <c r="AD43" s="7" t="n">
        <v>31</v>
      </c>
      <c r="AE43" s="7">
        <f>ROUND(AD43*BP43/100,0)*100</f>
        <v/>
      </c>
      <c r="AF43" s="7" t="n">
        <v>0</v>
      </c>
      <c r="AG43" s="7">
        <f>Y43-AE43</f>
        <v/>
      </c>
      <c r="AH43" s="7" t="n">
        <v>1</v>
      </c>
      <c r="AI43" s="7" t="n">
        <v>5077.5</v>
      </c>
      <c r="AJ43" s="7" t="n">
        <v>3</v>
      </c>
      <c r="AK43" s="7" t="n">
        <v>25352.5</v>
      </c>
      <c r="AL43" s="7" t="n">
        <v>36</v>
      </c>
      <c r="AM43" s="7" t="n">
        <v>0</v>
      </c>
      <c r="AN43" s="7" t="n">
        <v>31</v>
      </c>
      <c r="AO43" s="7">
        <f>ROUND(AN43*BP43/100,0)*100</f>
        <v/>
      </c>
      <c r="AP43" s="7" t="n">
        <v>0</v>
      </c>
      <c r="AQ43" s="7">
        <f>AI43-AO43</f>
        <v/>
      </c>
      <c r="AR43" s="7" t="n">
        <v>0</v>
      </c>
      <c r="AS43" s="7" t="n">
        <v>3350</v>
      </c>
      <c r="AT43" s="7" t="n">
        <v>2</v>
      </c>
      <c r="AU43" s="7" t="n">
        <v>2664</v>
      </c>
      <c r="AV43" s="7" t="n">
        <v>4</v>
      </c>
      <c r="AW43" s="7" t="n">
        <v>0</v>
      </c>
      <c r="AX43" s="7" t="n">
        <v>13</v>
      </c>
      <c r="AY43" s="7">
        <f>ROUND(AX43*BP43/100,0)*100</f>
        <v/>
      </c>
      <c r="AZ43" s="7" t="n">
        <v>0</v>
      </c>
      <c r="BA43" s="7">
        <f>AS43-AY43</f>
        <v/>
      </c>
      <c r="BB43" s="7" t="n">
        <v>0</v>
      </c>
      <c r="BC43" s="6" t="n"/>
      <c r="BD43" s="7">
        <f>SUM(J43,T43,AD43,AN43,AX43)</f>
        <v/>
      </c>
      <c r="BE43" s="7">
        <f>SUM(F43,P43,Z43,AJ43,AT43)</f>
        <v/>
      </c>
      <c r="BF43" s="7">
        <f>SUM(N43,X43,AH43,AR43,BB43)</f>
        <v/>
      </c>
      <c r="BG43" s="7">
        <f>SUM(L43,V43,AF43,AP43,AZ43)</f>
        <v/>
      </c>
      <c r="BH43" s="7">
        <f>SUM(I43,S43,AC43,AM43,AW43)</f>
        <v/>
      </c>
      <c r="BI43" s="7" t="n">
        <v>0</v>
      </c>
      <c r="BJ43" s="7">
        <f>SUM(H43,R43,AB43,AL43,AV43)</f>
        <v/>
      </c>
      <c r="BK43" s="7">
        <f>SUM(K43,U43,AE43,AO43,AY43)</f>
        <v/>
      </c>
      <c r="BL43" s="7">
        <f>SUM(E43,O43,Y43,AI43,AS43)</f>
        <v/>
      </c>
      <c r="BM43" s="7">
        <f>SUM(G43,Q43,AA43,AK43,AU43)</f>
        <v/>
      </c>
      <c r="BN43" s="7" t="n">
        <v>0</v>
      </c>
      <c r="BO43" s="7">
        <f>BL43+BM43+BN43</f>
        <v/>
      </c>
      <c r="BP43" s="7" t="n">
        <v>857.2048192771084</v>
      </c>
      <c r="BQ43" s="7">
        <f>BO43/31*31</f>
        <v/>
      </c>
      <c r="BR43" s="7">
        <f>IFERROR(BL43/BE43,0)</f>
        <v/>
      </c>
    </row>
    <row r="44">
      <c r="A44" s="6" t="n">
        <v>30</v>
      </c>
      <c r="B44" s="6" t="inlineStr">
        <is>
          <t>2026-03-01</t>
        </is>
      </c>
      <c r="C44" s="6" t="inlineStr">
        <is>
          <t>ПТ</t>
        </is>
      </c>
      <c r="D44" s="6" t="inlineStr">
        <is>
          <t>Володина Ирина Анатольевна</t>
        </is>
      </c>
      <c r="E44" s="7" t="n">
        <v>0</v>
      </c>
      <c r="F44" s="7" t="n">
        <v>0</v>
      </c>
      <c r="G44" s="7" t="n">
        <v>0</v>
      </c>
      <c r="H44" s="7" t="n">
        <v>0</v>
      </c>
      <c r="I44" s="7" t="n">
        <v>0</v>
      </c>
      <c r="J44" s="7" t="n">
        <v>2</v>
      </c>
      <c r="K44" s="7">
        <f>ROUND(J44*BP44/100,0)*100</f>
        <v/>
      </c>
      <c r="L44" s="7" t="n">
        <v>0</v>
      </c>
      <c r="M44" s="7">
        <f>E44-K44</f>
        <v/>
      </c>
      <c r="N44" s="7" t="n">
        <v>0</v>
      </c>
      <c r="O44" s="7" t="n">
        <v>3177</v>
      </c>
      <c r="P44" s="7" t="n">
        <v>2</v>
      </c>
      <c r="Q44" s="7" t="n">
        <v>730</v>
      </c>
      <c r="R44" s="7" t="n">
        <v>1</v>
      </c>
      <c r="S44" s="7" t="n">
        <v>0</v>
      </c>
      <c r="T44" s="7" t="n">
        <v>2</v>
      </c>
      <c r="U44" s="7">
        <f>ROUND(T44*BP44/100,0)*100</f>
        <v/>
      </c>
      <c r="V44" s="7" t="n">
        <v>0</v>
      </c>
      <c r="W44" s="7">
        <f>O44-U44</f>
        <v/>
      </c>
      <c r="X44" s="7" t="n">
        <v>0</v>
      </c>
      <c r="Y44" s="7" t="n">
        <v>0</v>
      </c>
      <c r="Z44" s="7" t="n">
        <v>0</v>
      </c>
      <c r="AA44" s="7" t="n">
        <v>0</v>
      </c>
      <c r="AB44" s="7" t="n">
        <v>0</v>
      </c>
      <c r="AC44" s="7" t="n">
        <v>0</v>
      </c>
      <c r="AD44" s="7" t="n">
        <v>2</v>
      </c>
      <c r="AE44" s="7">
        <f>ROUND(AD44*BP44/100,0)*100</f>
        <v/>
      </c>
      <c r="AF44" s="7" t="n">
        <v>0</v>
      </c>
      <c r="AG44" s="7">
        <f>Y44-AE44</f>
        <v/>
      </c>
      <c r="AH44" s="7" t="n">
        <v>0</v>
      </c>
      <c r="AI44" s="7" t="n">
        <v>0</v>
      </c>
      <c r="AJ44" s="7" t="n">
        <v>0</v>
      </c>
      <c r="AK44" s="7" t="n">
        <v>0</v>
      </c>
      <c r="AL44" s="7" t="n">
        <v>0</v>
      </c>
      <c r="AM44" s="7" t="n">
        <v>1</v>
      </c>
      <c r="AN44" s="7" t="n">
        <v>2</v>
      </c>
      <c r="AO44" s="7">
        <f>ROUND(AN44*BP44/100,0)*100</f>
        <v/>
      </c>
      <c r="AP44" s="7" t="n">
        <v>0</v>
      </c>
      <c r="AQ44" s="7">
        <f>AI44-AO44</f>
        <v/>
      </c>
      <c r="AR44" s="7" t="n">
        <v>0</v>
      </c>
      <c r="AS44" s="7" t="n">
        <v>0</v>
      </c>
      <c r="AT44" s="7" t="n">
        <v>0</v>
      </c>
      <c r="AU44" s="7" t="n">
        <v>0</v>
      </c>
      <c r="AV44" s="7" t="n">
        <v>0</v>
      </c>
      <c r="AW44" s="7" t="n">
        <v>0</v>
      </c>
      <c r="AX44" s="7" t="n">
        <v>1</v>
      </c>
      <c r="AY44" s="7">
        <f>ROUND(AX44*BP44/100,0)*100</f>
        <v/>
      </c>
      <c r="AZ44" s="7" t="n">
        <v>0</v>
      </c>
      <c r="BA44" s="7">
        <f>AS44-AY44</f>
        <v/>
      </c>
      <c r="BB44" s="7" t="n">
        <v>0</v>
      </c>
      <c r="BC44" s="6" t="n"/>
      <c r="BD44" s="7">
        <f>SUM(J44,T44,AD44,AN44,AX44)</f>
        <v/>
      </c>
      <c r="BE44" s="7">
        <f>SUM(F44,P44,Z44,AJ44,AT44)</f>
        <v/>
      </c>
      <c r="BF44" s="7">
        <f>SUM(N44,X44,AH44,AR44,BB44)</f>
        <v/>
      </c>
      <c r="BG44" s="7">
        <f>SUM(L44,V44,AF44,AP44,AZ44)</f>
        <v/>
      </c>
      <c r="BH44" s="7">
        <f>SUM(I44,S44,AC44,AM44,AW44)</f>
        <v/>
      </c>
      <c r="BI44" s="7" t="n">
        <v>0</v>
      </c>
      <c r="BJ44" s="7">
        <f>SUM(H44,R44,AB44,AL44,AV44)</f>
        <v/>
      </c>
      <c r="BK44" s="7">
        <f>SUM(K44,U44,AE44,AO44,AY44)</f>
        <v/>
      </c>
      <c r="BL44" s="7">
        <f>SUM(E44,O44,Y44,AI44,AS44)</f>
        <v/>
      </c>
      <c r="BM44" s="7">
        <f>SUM(G44,Q44,AA44,AK44,AU44)</f>
        <v/>
      </c>
      <c r="BN44" s="7" t="n">
        <v>0</v>
      </c>
      <c r="BO44" s="7">
        <f>BL44+BM44+BN44</f>
        <v/>
      </c>
      <c r="BP44" s="7" t="n">
        <v>814.2</v>
      </c>
      <c r="BQ44" s="7">
        <f>BO44/31*31</f>
        <v/>
      </c>
      <c r="BR44" s="7">
        <f>IFERROR(BL44/BE44,0)</f>
        <v/>
      </c>
    </row>
    <row r="45">
      <c r="A45" s="6" t="n">
        <v>31</v>
      </c>
      <c r="B45" s="6" t="inlineStr">
        <is>
          <t>2026-03-01</t>
        </is>
      </c>
      <c r="C45" s="6" t="inlineStr">
        <is>
          <t>ПТ</t>
        </is>
      </c>
      <c r="D45" s="6" t="inlineStr">
        <is>
          <t>Мирошниченко Анастасия Константиновна</t>
        </is>
      </c>
      <c r="E45" s="7" t="n">
        <v>6775</v>
      </c>
      <c r="F45" s="7" t="n">
        <v>4</v>
      </c>
      <c r="G45" s="7" t="n">
        <v>6857.5</v>
      </c>
      <c r="H45" s="7" t="n">
        <v>8</v>
      </c>
      <c r="I45" s="7" t="n">
        <v>1</v>
      </c>
      <c r="J45" s="7" t="n">
        <v>7</v>
      </c>
      <c r="K45" s="7">
        <f>ROUND(J45*BP45/100,0)*100</f>
        <v/>
      </c>
      <c r="L45" s="7" t="n">
        <v>0</v>
      </c>
      <c r="M45" s="7">
        <f>E45-K45</f>
        <v/>
      </c>
      <c r="N45" s="7" t="n">
        <v>0</v>
      </c>
      <c r="O45" s="7" t="n">
        <v>0</v>
      </c>
      <c r="P45" s="7" t="n">
        <v>0</v>
      </c>
      <c r="Q45" s="7" t="n">
        <v>0</v>
      </c>
      <c r="R45" s="7" t="n">
        <v>0</v>
      </c>
      <c r="S45" s="7" t="n">
        <v>0</v>
      </c>
      <c r="T45" s="7" t="n">
        <v>7</v>
      </c>
      <c r="U45" s="7">
        <f>ROUND(T45*BP45/100,0)*100</f>
        <v/>
      </c>
      <c r="V45" s="7" t="n">
        <v>0</v>
      </c>
      <c r="W45" s="7">
        <f>O45-U45</f>
        <v/>
      </c>
      <c r="X45" s="7" t="n">
        <v>0</v>
      </c>
      <c r="Y45" s="7" t="n">
        <v>1727.5</v>
      </c>
      <c r="Z45" s="7" t="n">
        <v>1</v>
      </c>
      <c r="AA45" s="7" t="n">
        <v>2007.5</v>
      </c>
      <c r="AB45" s="7" t="n">
        <v>3</v>
      </c>
      <c r="AC45" s="7" t="n">
        <v>0</v>
      </c>
      <c r="AD45" s="7" t="n">
        <v>7</v>
      </c>
      <c r="AE45" s="7">
        <f>ROUND(AD45*BP45/100,0)*100</f>
        <v/>
      </c>
      <c r="AF45" s="7" t="n">
        <v>0</v>
      </c>
      <c r="AG45" s="7">
        <f>Y45-AE45</f>
        <v/>
      </c>
      <c r="AH45" s="7" t="n">
        <v>0</v>
      </c>
      <c r="AI45" s="7" t="n">
        <v>1727.5</v>
      </c>
      <c r="AJ45" s="7" t="n">
        <v>1</v>
      </c>
      <c r="AK45" s="7" t="n">
        <v>0</v>
      </c>
      <c r="AL45" s="7" t="n">
        <v>0</v>
      </c>
      <c r="AM45" s="7" t="n">
        <v>0</v>
      </c>
      <c r="AN45" s="7" t="n">
        <v>7</v>
      </c>
      <c r="AO45" s="7">
        <f>ROUND(AN45*BP45/100,0)*100</f>
        <v/>
      </c>
      <c r="AP45" s="7" t="n">
        <v>0</v>
      </c>
      <c r="AQ45" s="7">
        <f>AI45-AO45</f>
        <v/>
      </c>
      <c r="AR45" s="7" t="n">
        <v>0</v>
      </c>
      <c r="AS45" s="7" t="n">
        <v>3417.5</v>
      </c>
      <c r="AT45" s="7" t="n">
        <v>3</v>
      </c>
      <c r="AU45" s="7" t="n">
        <v>1030</v>
      </c>
      <c r="AV45" s="7" t="n">
        <v>1</v>
      </c>
      <c r="AW45" s="7" t="n">
        <v>0</v>
      </c>
      <c r="AX45" s="7" t="n">
        <v>3</v>
      </c>
      <c r="AY45" s="7">
        <f>ROUND(AX45*BP45/100,0)*100</f>
        <v/>
      </c>
      <c r="AZ45" s="7" t="n">
        <v>0</v>
      </c>
      <c r="BA45" s="7">
        <f>AS45-AY45</f>
        <v/>
      </c>
      <c r="BB45" s="7" t="n">
        <v>0</v>
      </c>
      <c r="BC45" s="6" t="n"/>
      <c r="BD45" s="7">
        <f>SUM(J45,T45,AD45,AN45,AX45)</f>
        <v/>
      </c>
      <c r="BE45" s="7">
        <f>SUM(F45,P45,Z45,AJ45,AT45)</f>
        <v/>
      </c>
      <c r="BF45" s="7">
        <f>SUM(N45,X45,AH45,AR45,BB45)</f>
        <v/>
      </c>
      <c r="BG45" s="7">
        <f>SUM(L45,V45,AF45,AP45,AZ45)</f>
        <v/>
      </c>
      <c r="BH45" s="7">
        <f>SUM(I45,S45,AC45,AM45,AW45)</f>
        <v/>
      </c>
      <c r="BI45" s="7" t="n">
        <v>0</v>
      </c>
      <c r="BJ45" s="7">
        <f>SUM(H45,R45,AB45,AL45,AV45)</f>
        <v/>
      </c>
      <c r="BK45" s="7">
        <f>SUM(K45,U45,AE45,AO45,AY45)</f>
        <v/>
      </c>
      <c r="BL45" s="7">
        <f>SUM(E45,O45,Y45,AI45,AS45)</f>
        <v/>
      </c>
      <c r="BM45" s="7">
        <f>SUM(G45,Q45,AA45,AK45,AU45)</f>
        <v/>
      </c>
      <c r="BN45" s="7" t="n">
        <v>0</v>
      </c>
      <c r="BO45" s="7">
        <f>BL45+BM45+BN45</f>
        <v/>
      </c>
      <c r="BP45" s="7" t="n">
        <v>1170.197368421053</v>
      </c>
      <c r="BQ45" s="7">
        <f>BO45/31*31</f>
        <v/>
      </c>
      <c r="BR45" s="7">
        <f>IFERROR(BL45/BE45,0)</f>
        <v/>
      </c>
    </row>
    <row r="46">
      <c r="A46" s="6" t="n">
        <v>32</v>
      </c>
      <c r="B46" s="6" t="inlineStr">
        <is>
          <t>2026-03-01</t>
        </is>
      </c>
      <c r="C46" s="6" t="inlineStr">
        <is>
          <t>ПТ</t>
        </is>
      </c>
      <c r="D46" s="6" t="inlineStr">
        <is>
          <t>Мусиенко Любовь Петровна</t>
        </is>
      </c>
      <c r="E46" s="7" t="n">
        <v>0</v>
      </c>
      <c r="F46" s="7" t="n">
        <v>0</v>
      </c>
      <c r="G46" s="7" t="n">
        <v>0</v>
      </c>
      <c r="H46" s="7" t="n">
        <v>0</v>
      </c>
      <c r="I46" s="7" t="n">
        <v>0</v>
      </c>
      <c r="J46" s="7" t="n">
        <v>1</v>
      </c>
      <c r="K46" s="7">
        <f>ROUND(J46*BP46/100,0)*100</f>
        <v/>
      </c>
      <c r="L46" s="7" t="n">
        <v>0</v>
      </c>
      <c r="M46" s="7">
        <f>E46-K46</f>
        <v/>
      </c>
      <c r="N46" s="7" t="n">
        <v>0</v>
      </c>
      <c r="O46" s="7" t="n">
        <v>0</v>
      </c>
      <c r="P46" s="7" t="n">
        <v>0</v>
      </c>
      <c r="Q46" s="7" t="n">
        <v>0</v>
      </c>
      <c r="R46" s="7" t="n">
        <v>0</v>
      </c>
      <c r="S46" s="7" t="n">
        <v>0</v>
      </c>
      <c r="T46" s="7" t="n">
        <v>1</v>
      </c>
      <c r="U46" s="7">
        <f>ROUND(T46*BP46/100,0)*100</f>
        <v/>
      </c>
      <c r="V46" s="7" t="n">
        <v>0</v>
      </c>
      <c r="W46" s="7">
        <f>O46-U46</f>
        <v/>
      </c>
      <c r="X46" s="7" t="n">
        <v>0</v>
      </c>
      <c r="Y46" s="7" t="n">
        <v>0</v>
      </c>
      <c r="Z46" s="7" t="n">
        <v>0</v>
      </c>
      <c r="AA46" s="7" t="n">
        <v>0</v>
      </c>
      <c r="AB46" s="7" t="n">
        <v>0</v>
      </c>
      <c r="AC46" s="7" t="n">
        <v>0</v>
      </c>
      <c r="AD46" s="7" t="n">
        <v>1</v>
      </c>
      <c r="AE46" s="7">
        <f>ROUND(AD46*BP46/100,0)*100</f>
        <v/>
      </c>
      <c r="AF46" s="7" t="n">
        <v>0</v>
      </c>
      <c r="AG46" s="7">
        <f>Y46-AE46</f>
        <v/>
      </c>
      <c r="AH46" s="7" t="n">
        <v>0</v>
      </c>
      <c r="AI46" s="7" t="n">
        <v>0</v>
      </c>
      <c r="AJ46" s="7" t="n">
        <v>0</v>
      </c>
      <c r="AK46" s="7" t="n">
        <v>0</v>
      </c>
      <c r="AL46" s="7" t="n">
        <v>0</v>
      </c>
      <c r="AM46" s="7" t="n">
        <v>0</v>
      </c>
      <c r="AN46" s="7" t="n">
        <v>1</v>
      </c>
      <c r="AO46" s="7">
        <f>ROUND(AN46*BP46/100,0)*100</f>
        <v/>
      </c>
      <c r="AP46" s="7" t="n">
        <v>0</v>
      </c>
      <c r="AQ46" s="7">
        <f>AI46-AO46</f>
        <v/>
      </c>
      <c r="AR46" s="7" t="n">
        <v>0</v>
      </c>
      <c r="AS46" s="7" t="n">
        <v>0</v>
      </c>
      <c r="AT46" s="7" t="n">
        <v>0</v>
      </c>
      <c r="AU46" s="7" t="n">
        <v>0</v>
      </c>
      <c r="AV46" s="7" t="n">
        <v>0</v>
      </c>
      <c r="AW46" s="7" t="n">
        <v>0</v>
      </c>
      <c r="AX46" s="7" t="n">
        <v>0</v>
      </c>
      <c r="AY46" s="7">
        <f>ROUND(AX46*BP46/100,0)*100</f>
        <v/>
      </c>
      <c r="AZ46" s="7" t="n">
        <v>0</v>
      </c>
      <c r="BA46" s="7">
        <f>AS46-AY46</f>
        <v/>
      </c>
      <c r="BB46" s="7" t="n">
        <v>0</v>
      </c>
      <c r="BC46" s="6" t="n"/>
      <c r="BD46" s="7">
        <f>SUM(J46,T46,AD46,AN46,AX46)</f>
        <v/>
      </c>
      <c r="BE46" s="7">
        <f>SUM(F46,P46,Z46,AJ46,AT46)</f>
        <v/>
      </c>
      <c r="BF46" s="7">
        <f>SUM(N46,X46,AH46,AR46,BB46)</f>
        <v/>
      </c>
      <c r="BG46" s="7">
        <f>SUM(L46,V46,AF46,AP46,AZ46)</f>
        <v/>
      </c>
      <c r="BH46" s="7">
        <f>SUM(I46,S46,AC46,AM46,AW46)</f>
        <v/>
      </c>
      <c r="BI46" s="7" t="n">
        <v>0</v>
      </c>
      <c r="BJ46" s="7">
        <f>SUM(H46,R46,AB46,AL46,AV46)</f>
        <v/>
      </c>
      <c r="BK46" s="7">
        <f>SUM(K46,U46,AE46,AO46,AY46)</f>
        <v/>
      </c>
      <c r="BL46" s="7">
        <f>SUM(E46,O46,Y46,AI46,AS46)</f>
        <v/>
      </c>
      <c r="BM46" s="7">
        <f>SUM(G46,Q46,AA46,AK46,AU46)</f>
        <v/>
      </c>
      <c r="BN46" s="7" t="n">
        <v>0</v>
      </c>
      <c r="BO46" s="7">
        <f>BL46+BM46+BN46</f>
        <v/>
      </c>
      <c r="BP46" s="7" t="n">
        <v>664</v>
      </c>
      <c r="BQ46" s="7">
        <f>BO46/31*31</f>
        <v/>
      </c>
      <c r="BR46" s="7">
        <f>IFERROR(BL46/BE46,0)</f>
        <v/>
      </c>
    </row>
    <row r="47">
      <c r="A47" s="6" t="n">
        <v>33</v>
      </c>
      <c r="B47" s="6" t="inlineStr">
        <is>
          <t>2026-03-01</t>
        </is>
      </c>
      <c r="C47" s="6" t="inlineStr">
        <is>
          <t>МТ</t>
        </is>
      </c>
      <c r="D47" s="6" t="inlineStr">
        <is>
          <t>Сабирова Дина Юрьевна</t>
        </is>
      </c>
      <c r="E47" s="7" t="n">
        <v>11418</v>
      </c>
      <c r="F47" s="7" t="n">
        <v>6</v>
      </c>
      <c r="G47" s="7" t="n">
        <v>765</v>
      </c>
      <c r="H47" s="7" t="n">
        <v>1</v>
      </c>
      <c r="I47" s="7" t="n">
        <v>0</v>
      </c>
      <c r="J47" s="7" t="n">
        <v>4</v>
      </c>
      <c r="K47" s="7">
        <f>ROUND(J47*BP47/100,0)*100</f>
        <v/>
      </c>
      <c r="L47" s="7" t="n">
        <v>0</v>
      </c>
      <c r="M47" s="7">
        <f>E47-K47</f>
        <v/>
      </c>
      <c r="N47" s="7" t="n">
        <v>0</v>
      </c>
      <c r="O47" s="7" t="n">
        <v>5505</v>
      </c>
      <c r="P47" s="7" t="n">
        <v>3</v>
      </c>
      <c r="Q47" s="7" t="n">
        <v>850</v>
      </c>
      <c r="R47" s="7" t="n">
        <v>1</v>
      </c>
      <c r="S47" s="7" t="n">
        <v>1</v>
      </c>
      <c r="T47" s="7" t="n">
        <v>4</v>
      </c>
      <c r="U47" s="7">
        <f>ROUND(T47*BP47/100,0)*100</f>
        <v/>
      </c>
      <c r="V47" s="7" t="n">
        <v>0</v>
      </c>
      <c r="W47" s="7">
        <f>O47-U47</f>
        <v/>
      </c>
      <c r="X47" s="7" t="n">
        <v>0</v>
      </c>
      <c r="Y47" s="7" t="n">
        <v>9556.5</v>
      </c>
      <c r="Z47" s="7" t="n">
        <v>6</v>
      </c>
      <c r="AA47" s="7" t="n">
        <v>1110</v>
      </c>
      <c r="AB47" s="7" t="n">
        <v>1</v>
      </c>
      <c r="AC47" s="7" t="n">
        <v>0</v>
      </c>
      <c r="AD47" s="7" t="n">
        <v>4</v>
      </c>
      <c r="AE47" s="7">
        <f>ROUND(AD47*BP47/100,0)*100</f>
        <v/>
      </c>
      <c r="AF47" s="7" t="n">
        <v>0</v>
      </c>
      <c r="AG47" s="7">
        <f>Y47-AE47</f>
        <v/>
      </c>
      <c r="AH47" s="7" t="n">
        <v>0</v>
      </c>
      <c r="AI47" s="7" t="n">
        <v>7366.5</v>
      </c>
      <c r="AJ47" s="7" t="n">
        <v>4</v>
      </c>
      <c r="AK47" s="7" t="n">
        <v>2380</v>
      </c>
      <c r="AL47" s="7" t="n">
        <v>3</v>
      </c>
      <c r="AM47" s="7" t="n">
        <v>0</v>
      </c>
      <c r="AN47" s="7" t="n">
        <v>4</v>
      </c>
      <c r="AO47" s="7">
        <f>ROUND(AN47*BP47/100,0)*100</f>
        <v/>
      </c>
      <c r="AP47" s="7" t="n">
        <v>0</v>
      </c>
      <c r="AQ47" s="7">
        <f>AI47-AO47</f>
        <v/>
      </c>
      <c r="AR47" s="7" t="n">
        <v>0</v>
      </c>
      <c r="AS47" s="7" t="n">
        <v>1657.5</v>
      </c>
      <c r="AT47" s="7" t="n">
        <v>1</v>
      </c>
      <c r="AU47" s="7" t="n">
        <v>1410</v>
      </c>
      <c r="AV47" s="7" t="n">
        <v>2</v>
      </c>
      <c r="AW47" s="7" t="n">
        <v>0</v>
      </c>
      <c r="AX47" s="7" t="n">
        <v>2</v>
      </c>
      <c r="AY47" s="7">
        <f>ROUND(AX47*BP47/100,0)*100</f>
        <v/>
      </c>
      <c r="AZ47" s="7" t="n">
        <v>0</v>
      </c>
      <c r="BA47" s="7">
        <f>AS47-AY47</f>
        <v/>
      </c>
      <c r="BB47" s="7" t="n">
        <v>0</v>
      </c>
      <c r="BC47" s="6" t="n"/>
      <c r="BD47" s="7">
        <f>SUM(J47,T47,AD47,AN47,AX47)</f>
        <v/>
      </c>
      <c r="BE47" s="7">
        <f>SUM(F47,P47,Z47,AJ47,AT47)</f>
        <v/>
      </c>
      <c r="BF47" s="7">
        <f>SUM(N47,X47,AH47,AR47,BB47)</f>
        <v/>
      </c>
      <c r="BG47" s="7">
        <f>SUM(L47,V47,AF47,AP47,AZ47)</f>
        <v/>
      </c>
      <c r="BH47" s="7">
        <f>SUM(I47,S47,AC47,AM47,AW47)</f>
        <v/>
      </c>
      <c r="BI47" s="7" t="n">
        <v>0</v>
      </c>
      <c r="BJ47" s="7">
        <f>SUM(H47,R47,AB47,AL47,AV47)</f>
        <v/>
      </c>
      <c r="BK47" s="7">
        <f>SUM(K47,U47,AE47,AO47,AY47)</f>
        <v/>
      </c>
      <c r="BL47" s="7">
        <f>SUM(E47,O47,Y47,AI47,AS47)</f>
        <v/>
      </c>
      <c r="BM47" s="7">
        <f>SUM(G47,Q47,AA47,AK47,AU47)</f>
        <v/>
      </c>
      <c r="BN47" s="7" t="n">
        <v>0</v>
      </c>
      <c r="BO47" s="7">
        <f>BL47+BM47+BN47</f>
        <v/>
      </c>
      <c r="BP47" s="7" t="n">
        <v>1464.14</v>
      </c>
      <c r="BQ47" s="7">
        <f>BO47/31*31</f>
        <v/>
      </c>
      <c r="BR47" s="7">
        <f>IFERROR(BL47/BE47,0)</f>
        <v/>
      </c>
    </row>
    <row r="48">
      <c r="A48" s="6" t="n">
        <v>34</v>
      </c>
      <c r="B48" s="6" t="inlineStr">
        <is>
          <t>2026-03-01</t>
        </is>
      </c>
      <c r="C48" s="6" t="inlineStr">
        <is>
          <t>ПТ</t>
        </is>
      </c>
      <c r="D48" s="6" t="inlineStr">
        <is>
          <t>Шахова Юлия Александровна</t>
        </is>
      </c>
      <c r="E48" s="7" t="n">
        <v>13188.5</v>
      </c>
      <c r="F48" s="7" t="n">
        <v>8</v>
      </c>
      <c r="G48" s="7" t="n">
        <v>2490</v>
      </c>
      <c r="H48" s="7" t="n">
        <v>3</v>
      </c>
      <c r="I48" s="7" t="n">
        <v>0</v>
      </c>
      <c r="J48" s="7" t="n">
        <v>12</v>
      </c>
      <c r="K48" s="7">
        <f>ROUND(J48*BP48/100,0)*100</f>
        <v/>
      </c>
      <c r="L48" s="7" t="n">
        <v>0</v>
      </c>
      <c r="M48" s="7">
        <f>E48-K48</f>
        <v/>
      </c>
      <c r="N48" s="7" t="n">
        <v>0</v>
      </c>
      <c r="O48" s="7" t="n">
        <v>14916</v>
      </c>
      <c r="P48" s="7" t="n">
        <v>9</v>
      </c>
      <c r="Q48" s="7" t="n">
        <v>2380</v>
      </c>
      <c r="R48" s="7" t="n">
        <v>3</v>
      </c>
      <c r="S48" s="7" t="n">
        <v>1</v>
      </c>
      <c r="T48" s="7" t="n">
        <v>12</v>
      </c>
      <c r="U48" s="7">
        <f>ROUND(T48*BP48/100,0)*100</f>
        <v/>
      </c>
      <c r="V48" s="7" t="n">
        <v>0</v>
      </c>
      <c r="W48" s="7">
        <f>O48-U48</f>
        <v/>
      </c>
      <c r="X48" s="7" t="n">
        <v>0</v>
      </c>
      <c r="Y48" s="7" t="n">
        <v>20261.84</v>
      </c>
      <c r="Z48" s="7" t="n">
        <v>12</v>
      </c>
      <c r="AA48" s="7" t="n">
        <v>3090</v>
      </c>
      <c r="AB48" s="7" t="n">
        <v>3</v>
      </c>
      <c r="AC48" s="7" t="n">
        <v>0</v>
      </c>
      <c r="AD48" s="7" t="n">
        <v>12</v>
      </c>
      <c r="AE48" s="7">
        <f>ROUND(AD48*BP48/100,0)*100</f>
        <v/>
      </c>
      <c r="AF48" s="7" t="n">
        <v>0</v>
      </c>
      <c r="AG48" s="7">
        <f>Y48-AE48</f>
        <v/>
      </c>
      <c r="AH48" s="7" t="n">
        <v>0</v>
      </c>
      <c r="AI48" s="7" t="n">
        <v>13525</v>
      </c>
      <c r="AJ48" s="7" t="n">
        <v>8</v>
      </c>
      <c r="AK48" s="7" t="n">
        <v>2020</v>
      </c>
      <c r="AL48" s="7" t="n">
        <v>2</v>
      </c>
      <c r="AM48" s="7" t="n">
        <v>0</v>
      </c>
      <c r="AN48" s="7" t="n">
        <v>12</v>
      </c>
      <c r="AO48" s="7">
        <f>ROUND(AN48*BP48/100,0)*100</f>
        <v/>
      </c>
      <c r="AP48" s="7" t="n">
        <v>0</v>
      </c>
      <c r="AQ48" s="7">
        <f>AI48-AO48</f>
        <v/>
      </c>
      <c r="AR48" s="7" t="n">
        <v>0</v>
      </c>
      <c r="AS48" s="7" t="n">
        <v>4967</v>
      </c>
      <c r="AT48" s="7" t="n">
        <v>3</v>
      </c>
      <c r="AU48" s="7" t="n">
        <v>3090</v>
      </c>
      <c r="AV48" s="7" t="n">
        <v>3</v>
      </c>
      <c r="AW48" s="7" t="n">
        <v>0</v>
      </c>
      <c r="AX48" s="7" t="n">
        <v>5</v>
      </c>
      <c r="AY48" s="7">
        <f>ROUND(AX48*BP48/100,0)*100</f>
        <v/>
      </c>
      <c r="AZ48" s="7" t="n">
        <v>0</v>
      </c>
      <c r="BA48" s="7">
        <f>AS48-AY48</f>
        <v/>
      </c>
      <c r="BB48" s="7" t="n">
        <v>0</v>
      </c>
      <c r="BC48" s="6" t="n"/>
      <c r="BD48" s="7">
        <f>SUM(J48,T48,AD48,AN48,AX48)</f>
        <v/>
      </c>
      <c r="BE48" s="7">
        <f>SUM(F48,P48,Z48,AJ48,AT48)</f>
        <v/>
      </c>
      <c r="BF48" s="7">
        <f>SUM(N48,X48,AH48,AR48,BB48)</f>
        <v/>
      </c>
      <c r="BG48" s="7">
        <f>SUM(L48,V48,AF48,AP48,AZ48)</f>
        <v/>
      </c>
      <c r="BH48" s="7">
        <f>SUM(I48,S48,AC48,AM48,AW48)</f>
        <v/>
      </c>
      <c r="BI48" s="7" t="n">
        <v>0</v>
      </c>
      <c r="BJ48" s="7">
        <f>SUM(H48,R48,AB48,AL48,AV48)</f>
        <v/>
      </c>
      <c r="BK48" s="7">
        <f>SUM(K48,U48,AE48,AO48,AY48)</f>
        <v/>
      </c>
      <c r="BL48" s="7">
        <f>SUM(E48,O48,Y48,AI48,AS48)</f>
        <v/>
      </c>
      <c r="BM48" s="7">
        <f>SUM(G48,Q48,AA48,AK48,AU48)</f>
        <v/>
      </c>
      <c r="BN48" s="7" t="n">
        <v>0</v>
      </c>
      <c r="BO48" s="7">
        <f>BL48+BM48+BN48</f>
        <v/>
      </c>
      <c r="BP48" s="7" t="n">
        <v>1183.279220779221</v>
      </c>
      <c r="BQ48" s="7">
        <f>BO48/31*31</f>
        <v/>
      </c>
      <c r="BR48" s="7">
        <f>IFERROR(BL48/BE48,0)</f>
        <v/>
      </c>
    </row>
    <row r="49">
      <c r="A49" s="6" t="n">
        <v>35</v>
      </c>
      <c r="B49" s="6" t="inlineStr">
        <is>
          <t>2026-03-01</t>
        </is>
      </c>
      <c r="C49" s="6" t="inlineStr">
        <is>
          <t>ПТ</t>
        </is>
      </c>
      <c r="D49" s="6" t="inlineStr">
        <is>
          <t>Ямова Жанна Николаевна</t>
        </is>
      </c>
      <c r="E49" s="7" t="n">
        <v>44645.83</v>
      </c>
      <c r="F49" s="7" t="n">
        <v>26</v>
      </c>
      <c r="G49" s="7" t="n">
        <v>1350</v>
      </c>
      <c r="H49" s="7" t="n">
        <v>2</v>
      </c>
      <c r="I49" s="7" t="n">
        <v>0</v>
      </c>
      <c r="J49" s="7" t="n">
        <v>22</v>
      </c>
      <c r="K49" s="7">
        <f>ROUND(J49*BP49/100,0)*100</f>
        <v/>
      </c>
      <c r="L49" s="7" t="n">
        <v>0</v>
      </c>
      <c r="M49" s="7">
        <f>E49-K49</f>
        <v/>
      </c>
      <c r="N49" s="7" t="n">
        <v>0</v>
      </c>
      <c r="O49" s="7" t="n">
        <v>28415.33</v>
      </c>
      <c r="P49" s="7" t="n">
        <v>18</v>
      </c>
      <c r="Q49" s="7" t="n">
        <v>4067.5</v>
      </c>
      <c r="R49" s="7" t="n">
        <v>5</v>
      </c>
      <c r="S49" s="7" t="n">
        <v>0</v>
      </c>
      <c r="T49" s="7" t="n">
        <v>22</v>
      </c>
      <c r="U49" s="7">
        <f>ROUND(T49*BP49/100,0)*100</f>
        <v/>
      </c>
      <c r="V49" s="7" t="n">
        <v>0</v>
      </c>
      <c r="W49" s="7">
        <f>O49-U49</f>
        <v/>
      </c>
      <c r="X49" s="7" t="n">
        <v>0</v>
      </c>
      <c r="Y49" s="7" t="n">
        <v>36133.83</v>
      </c>
      <c r="Z49" s="7" t="n">
        <v>21</v>
      </c>
      <c r="AA49" s="7" t="n">
        <v>2790</v>
      </c>
      <c r="AB49" s="7" t="n">
        <v>3</v>
      </c>
      <c r="AC49" s="7" t="n">
        <v>0</v>
      </c>
      <c r="AD49" s="7" t="n">
        <v>22</v>
      </c>
      <c r="AE49" s="7">
        <f>ROUND(AD49*BP49/100,0)*100</f>
        <v/>
      </c>
      <c r="AF49" s="7" t="n">
        <v>0</v>
      </c>
      <c r="AG49" s="7">
        <f>Y49-AE49</f>
        <v/>
      </c>
      <c r="AH49" s="7" t="n">
        <v>0</v>
      </c>
      <c r="AI49" s="7" t="n">
        <v>27157.17</v>
      </c>
      <c r="AJ49" s="7" t="n">
        <v>17</v>
      </c>
      <c r="AK49" s="7" t="n">
        <v>2920</v>
      </c>
      <c r="AL49" s="7" t="n">
        <v>4</v>
      </c>
      <c r="AM49" s="7" t="n">
        <v>0</v>
      </c>
      <c r="AN49" s="7" t="n">
        <v>22</v>
      </c>
      <c r="AO49" s="7">
        <f>ROUND(AN49*BP49/100,0)*100</f>
        <v/>
      </c>
      <c r="AP49" s="7" t="n">
        <v>0</v>
      </c>
      <c r="AQ49" s="7">
        <f>AI49-AO49</f>
        <v/>
      </c>
      <c r="AR49" s="7" t="n">
        <v>0</v>
      </c>
      <c r="AS49" s="7" t="n">
        <v>5146.66</v>
      </c>
      <c r="AT49" s="7" t="n">
        <v>4</v>
      </c>
      <c r="AU49" s="7" t="n">
        <v>0</v>
      </c>
      <c r="AV49" s="7" t="n">
        <v>0</v>
      </c>
      <c r="AW49" s="7" t="n">
        <v>0</v>
      </c>
      <c r="AX49" s="7" t="n">
        <v>9</v>
      </c>
      <c r="AY49" s="7">
        <f>ROUND(AX49*BP49/100,0)*100</f>
        <v/>
      </c>
      <c r="AZ49" s="7" t="n">
        <v>0</v>
      </c>
      <c r="BA49" s="7">
        <f>AS49-AY49</f>
        <v/>
      </c>
      <c r="BB49" s="7" t="n">
        <v>0</v>
      </c>
      <c r="BC49" s="6" t="n"/>
      <c r="BD49" s="7">
        <f>SUM(J49,T49,AD49,AN49,AX49)</f>
        <v/>
      </c>
      <c r="BE49" s="7">
        <f>SUM(F49,P49,Z49,AJ49,AT49)</f>
        <v/>
      </c>
      <c r="BF49" s="7">
        <f>SUM(N49,X49,AH49,AR49,BB49)</f>
        <v/>
      </c>
      <c r="BG49" s="7">
        <f>SUM(L49,V49,AF49,AP49,AZ49)</f>
        <v/>
      </c>
      <c r="BH49" s="7">
        <f>SUM(I49,S49,AC49,AM49,AW49)</f>
        <v/>
      </c>
      <c r="BI49" s="7" t="n">
        <v>0</v>
      </c>
      <c r="BJ49" s="7">
        <f>SUM(H49,R49,AB49,AL49,AV49)</f>
        <v/>
      </c>
      <c r="BK49" s="7">
        <f>SUM(K49,U49,AE49,AO49,AY49)</f>
        <v/>
      </c>
      <c r="BL49" s="7">
        <f>SUM(E49,O49,Y49,AI49,AS49)</f>
        <v/>
      </c>
      <c r="BM49" s="7">
        <f>SUM(G49,Q49,AA49,AK49,AU49)</f>
        <v/>
      </c>
      <c r="BN49" s="7" t="n">
        <v>0</v>
      </c>
      <c r="BO49" s="7">
        <f>BL49+BM49+BN49</f>
        <v/>
      </c>
      <c r="BP49" s="7" t="n">
        <v>1437.34515625</v>
      </c>
      <c r="BQ49" s="7">
        <f>BO49/31*31</f>
        <v/>
      </c>
      <c r="BR49" s="7">
        <f>IFERROR(BL49/BE49,0)</f>
        <v/>
      </c>
    </row>
    <row r="50">
      <c r="A50" s="8" t="n"/>
      <c r="B50" s="8" t="n"/>
      <c r="C50" s="8" t="n"/>
      <c r="D50" s="8" t="inlineStr">
        <is>
          <t>Итого ГП</t>
        </is>
      </c>
      <c r="E50" s="9">
        <f>SUM(E43:E49)</f>
        <v/>
      </c>
      <c r="F50" s="9">
        <f>SUM(F43:F49)</f>
        <v/>
      </c>
      <c r="G50" s="9">
        <f>SUM(G43:G49)</f>
        <v/>
      </c>
      <c r="H50" s="9">
        <f>SUM(H43:H49)</f>
        <v/>
      </c>
      <c r="I50" s="9">
        <f>SUM(I43:I49)</f>
        <v/>
      </c>
      <c r="J50" s="9">
        <f>SUM(J43:J49)</f>
        <v/>
      </c>
      <c r="K50" s="9">
        <f>SUM(K43:K49)</f>
        <v/>
      </c>
      <c r="L50" s="9">
        <f>SUM(L43:L49)</f>
        <v/>
      </c>
      <c r="M50" s="9">
        <f>SUM(M43:M49)</f>
        <v/>
      </c>
      <c r="N50" s="9">
        <f>SUM(N43:N49)</f>
        <v/>
      </c>
      <c r="O50" s="9">
        <f>SUM(O43:O49)</f>
        <v/>
      </c>
      <c r="P50" s="9">
        <f>SUM(P43:P49)</f>
        <v/>
      </c>
      <c r="Q50" s="9">
        <f>SUM(Q43:Q49)</f>
        <v/>
      </c>
      <c r="R50" s="9">
        <f>SUM(R43:R49)</f>
        <v/>
      </c>
      <c r="S50" s="9">
        <f>SUM(S43:S49)</f>
        <v/>
      </c>
      <c r="T50" s="9">
        <f>SUM(T43:T49)</f>
        <v/>
      </c>
      <c r="U50" s="9">
        <f>SUM(U43:U49)</f>
        <v/>
      </c>
      <c r="V50" s="9">
        <f>SUM(V43:V49)</f>
        <v/>
      </c>
      <c r="W50" s="9">
        <f>SUM(W43:W49)</f>
        <v/>
      </c>
      <c r="X50" s="9">
        <f>SUM(X43:X49)</f>
        <v/>
      </c>
      <c r="Y50" s="9">
        <f>SUM(Y43:Y49)</f>
        <v/>
      </c>
      <c r="Z50" s="9">
        <f>SUM(Z43:Z49)</f>
        <v/>
      </c>
      <c r="AA50" s="9">
        <f>SUM(AA43:AA49)</f>
        <v/>
      </c>
      <c r="AB50" s="9">
        <f>SUM(AB43:AB49)</f>
        <v/>
      </c>
      <c r="AC50" s="9">
        <f>SUM(AC43:AC49)</f>
        <v/>
      </c>
      <c r="AD50" s="9">
        <f>SUM(AD43:AD49)</f>
        <v/>
      </c>
      <c r="AE50" s="9">
        <f>SUM(AE43:AE49)</f>
        <v/>
      </c>
      <c r="AF50" s="9">
        <f>SUM(AF43:AF49)</f>
        <v/>
      </c>
      <c r="AG50" s="9">
        <f>SUM(AG43:AG49)</f>
        <v/>
      </c>
      <c r="AH50" s="9">
        <f>SUM(AH43:AH49)</f>
        <v/>
      </c>
      <c r="AI50" s="9">
        <f>SUM(AI43:AI49)</f>
        <v/>
      </c>
      <c r="AJ50" s="9">
        <f>SUM(AJ43:AJ49)</f>
        <v/>
      </c>
      <c r="AK50" s="9">
        <f>SUM(AK43:AK49)</f>
        <v/>
      </c>
      <c r="AL50" s="9">
        <f>SUM(AL43:AL49)</f>
        <v/>
      </c>
      <c r="AM50" s="9">
        <f>SUM(AM43:AM49)</f>
        <v/>
      </c>
      <c r="AN50" s="9">
        <f>SUM(AN43:AN49)</f>
        <v/>
      </c>
      <c r="AO50" s="9">
        <f>SUM(AO43:AO49)</f>
        <v/>
      </c>
      <c r="AP50" s="9">
        <f>SUM(AP43:AP49)</f>
        <v/>
      </c>
      <c r="AQ50" s="9">
        <f>SUM(AQ43:AQ49)</f>
        <v/>
      </c>
      <c r="AR50" s="9">
        <f>SUM(AR43:AR49)</f>
        <v/>
      </c>
      <c r="AS50" s="9">
        <f>SUM(AS43:AS49)</f>
        <v/>
      </c>
      <c r="AT50" s="9">
        <f>SUM(AT43:AT49)</f>
        <v/>
      </c>
      <c r="AU50" s="9">
        <f>SUM(AU43:AU49)</f>
        <v/>
      </c>
      <c r="AV50" s="9">
        <f>SUM(AV43:AV49)</f>
        <v/>
      </c>
      <c r="AW50" s="9">
        <f>SUM(AW43:AW49)</f>
        <v/>
      </c>
      <c r="AX50" s="9">
        <f>SUM(AX43:AX49)</f>
        <v/>
      </c>
      <c r="AY50" s="9">
        <f>SUM(AY43:AY49)</f>
        <v/>
      </c>
      <c r="AZ50" s="9">
        <f>SUM(AZ43:AZ49)</f>
        <v/>
      </c>
      <c r="BA50" s="9">
        <f>SUM(BA43:BA49)</f>
        <v/>
      </c>
      <c r="BB50" s="9">
        <f>SUM(BB43:BB49)</f>
        <v/>
      </c>
      <c r="BC50" s="9">
        <f>SUM(BC43:BC49)</f>
        <v/>
      </c>
      <c r="BD50" s="9">
        <f>SUM(BD43:BD49)</f>
        <v/>
      </c>
      <c r="BE50" s="9">
        <f>SUM(BE43:BE49)</f>
        <v/>
      </c>
      <c r="BF50" s="9">
        <f>SUM(BF43:BF49)</f>
        <v/>
      </c>
      <c r="BG50" s="9">
        <f>SUM(BG43:BG49)</f>
        <v/>
      </c>
      <c r="BH50" s="9">
        <f>SUM(BH43:BH49)</f>
        <v/>
      </c>
      <c r="BI50" s="9">
        <f>SUM(BI43:BI49)</f>
        <v/>
      </c>
      <c r="BJ50" s="9">
        <f>SUM(BJ43:BJ49)</f>
        <v/>
      </c>
      <c r="BK50" s="9">
        <f>SUM(BK43:BK49)</f>
        <v/>
      </c>
      <c r="BL50" s="9">
        <f>SUM(BL43:BL49)</f>
        <v/>
      </c>
      <c r="BM50" s="9">
        <f>SUM(BM43:BM49)</f>
        <v/>
      </c>
      <c r="BN50" s="9">
        <f>SUM(BN43:BN49)</f>
        <v/>
      </c>
      <c r="BO50" s="9">
        <f>SUM(BO43:BO49)</f>
        <v/>
      </c>
      <c r="BP50" s="9">
        <f>IFERROR(BK50/BD50,0)</f>
        <v/>
      </c>
      <c r="BQ50" s="9">
        <f>BO50/31*31</f>
        <v/>
      </c>
      <c r="BR50" s="9">
        <f>IFERROR(BL50/BE50,0)</f>
        <v/>
      </c>
    </row>
    <row r="52">
      <c r="A52" s="5" t="n"/>
      <c r="B52" s="5" t="n"/>
      <c r="C52" s="5" t="n"/>
      <c r="D52" s="5" t="inlineStr">
        <is>
          <t>БОЕВЫЕ ИСКУССТВА</t>
        </is>
      </c>
      <c r="E52" s="5" t="n"/>
      <c r="F52" s="5" t="n"/>
      <c r="G52" s="5" t="n"/>
      <c r="H52" s="5" t="n"/>
      <c r="I52" s="5" t="n"/>
      <c r="J52" s="5" t="n"/>
      <c r="K52" s="5" t="n"/>
      <c r="L52" s="5" t="n"/>
      <c r="M52" s="5" t="n"/>
      <c r="N52" s="5" t="n"/>
      <c r="O52" s="5" t="n"/>
      <c r="P52" s="5" t="n"/>
      <c r="Q52" s="5" t="n"/>
      <c r="R52" s="5" t="n"/>
      <c r="S52" s="5" t="n"/>
      <c r="T52" s="5" t="n"/>
      <c r="U52" s="5" t="n"/>
      <c r="V52" s="5" t="n"/>
      <c r="W52" s="5" t="n"/>
      <c r="X52" s="5" t="n"/>
      <c r="Y52" s="5" t="n"/>
      <c r="Z52" s="5" t="n"/>
      <c r="AA52" s="5" t="n"/>
      <c r="AB52" s="5" t="n"/>
      <c r="AC52" s="5" t="n"/>
      <c r="AD52" s="5" t="n"/>
      <c r="AE52" s="5" t="n"/>
      <c r="AF52" s="5" t="n"/>
      <c r="AG52" s="5" t="n"/>
      <c r="AH52" s="5" t="n"/>
      <c r="AI52" s="5" t="n"/>
      <c r="AJ52" s="5" t="n"/>
      <c r="AK52" s="5" t="n"/>
      <c r="AL52" s="5" t="n"/>
      <c r="AM52" s="5" t="n"/>
      <c r="AN52" s="5" t="n"/>
      <c r="AO52" s="5" t="n"/>
      <c r="AP52" s="5" t="n"/>
      <c r="AQ52" s="5" t="n"/>
      <c r="AR52" s="5" t="n"/>
      <c r="AS52" s="5" t="n"/>
      <c r="AT52" s="5" t="n"/>
      <c r="AU52" s="5" t="n"/>
      <c r="AV52" s="5" t="n"/>
      <c r="AW52" s="5" t="n"/>
      <c r="AX52" s="5" t="n"/>
      <c r="AY52" s="5" t="n"/>
      <c r="AZ52" s="5" t="n"/>
      <c r="BA52" s="5" t="n"/>
      <c r="BB52" s="5" t="n"/>
      <c r="BC52" s="5" t="n"/>
      <c r="BD52" s="5" t="n"/>
      <c r="BE52" s="5" t="n"/>
      <c r="BF52" s="5" t="n"/>
      <c r="BG52" s="5" t="n"/>
      <c r="BH52" s="5" t="n"/>
      <c r="BI52" s="5" t="n"/>
      <c r="BJ52" s="5" t="n"/>
      <c r="BK52" s="5" t="n"/>
      <c r="BL52" s="5" t="n"/>
      <c r="BM52" s="5" t="n"/>
      <c r="BN52" s="5" t="n"/>
      <c r="BO52" s="5" t="n"/>
      <c r="BP52" s="5" t="n"/>
      <c r="BQ52" s="5" t="n"/>
      <c r="BR52" s="5" t="n"/>
    </row>
    <row r="53">
      <c r="A53" s="4" t="inlineStr">
        <is>
          <t>№</t>
        </is>
      </c>
      <c r="B53" s="4" t="inlineStr">
        <is>
          <t>Дата начала</t>
        </is>
      </c>
      <c r="C53" s="4" t="inlineStr">
        <is>
          <t>Статус</t>
        </is>
      </c>
      <c r="D53" s="4" t="inlineStr">
        <is>
          <t>ФИО</t>
        </is>
      </c>
      <c r="E53" s="4" t="inlineStr">
        <is>
          <t>Факт $ из 1С</t>
        </is>
      </c>
      <c r="F53" s="4" t="inlineStr">
        <is>
          <t>Факт ПТ</t>
        </is>
      </c>
      <c r="G53" s="4" t="inlineStr">
        <is>
          <t>Факт $ МГ/секции</t>
        </is>
      </c>
      <c r="H53" s="4" t="inlineStr">
        <is>
          <t>Факт МГ/секции</t>
        </is>
      </c>
      <c r="I53" s="4" t="inlineStr">
        <is>
          <t>Факт ВПТ</t>
        </is>
      </c>
      <c r="J53" s="4" t="inlineStr">
        <is>
          <t>Тех. задание ПТ</t>
        </is>
      </c>
      <c r="K53" s="4" t="inlineStr">
        <is>
          <t>Тех задание $</t>
        </is>
      </c>
      <c r="L53" s="4" t="inlineStr">
        <is>
          <t>Тех. задание ВПТ</t>
        </is>
      </c>
      <c r="M53" s="4" t="inlineStr">
        <is>
          <t>Разница ПТ $</t>
        </is>
      </c>
      <c r="N53" s="4" t="inlineStr">
        <is>
          <t>Факт СПЛИТ</t>
        </is>
      </c>
      <c r="O53" s="4" t="inlineStr">
        <is>
          <t>Факт $ из 1С</t>
        </is>
      </c>
      <c r="P53" s="4" t="inlineStr">
        <is>
          <t>Факт ПТ</t>
        </is>
      </c>
      <c r="Q53" s="4" t="inlineStr">
        <is>
          <t>Факт $ МГ/секции</t>
        </is>
      </c>
      <c r="R53" s="4" t="inlineStr">
        <is>
          <t>Факт МГ/секции</t>
        </is>
      </c>
      <c r="S53" s="4" t="inlineStr">
        <is>
          <t>Факт ВПТ</t>
        </is>
      </c>
      <c r="T53" s="4" t="inlineStr">
        <is>
          <t>Тех. задание ПТ</t>
        </is>
      </c>
      <c r="U53" s="4" t="inlineStr">
        <is>
          <t>Тех задание $</t>
        </is>
      </c>
      <c r="V53" s="4" t="inlineStr">
        <is>
          <t>Тех. задание ВПТ</t>
        </is>
      </c>
      <c r="W53" s="4" t="inlineStr">
        <is>
          <t>Разница ПТ $</t>
        </is>
      </c>
      <c r="X53" s="4" t="inlineStr">
        <is>
          <t>Факт СПЛИТ</t>
        </is>
      </c>
      <c r="Y53" s="4" t="inlineStr">
        <is>
          <t>Факт $ из 1С</t>
        </is>
      </c>
      <c r="Z53" s="4" t="inlineStr">
        <is>
          <t>Факт ПТ</t>
        </is>
      </c>
      <c r="AA53" s="4" t="inlineStr">
        <is>
          <t>Факт $ МГ/секции</t>
        </is>
      </c>
      <c r="AB53" s="4" t="inlineStr">
        <is>
          <t>Факт МГ/секции</t>
        </is>
      </c>
      <c r="AC53" s="4" t="inlineStr">
        <is>
          <t>Факт ВПТ</t>
        </is>
      </c>
      <c r="AD53" s="4" t="inlineStr">
        <is>
          <t>Тех. задание ПТ</t>
        </is>
      </c>
      <c r="AE53" s="4" t="inlineStr">
        <is>
          <t>Тех задание $</t>
        </is>
      </c>
      <c r="AF53" s="4" t="inlineStr">
        <is>
          <t>Тех. задание ВПТ</t>
        </is>
      </c>
      <c r="AG53" s="4" t="inlineStr">
        <is>
          <t>Разница ПТ $</t>
        </is>
      </c>
      <c r="AH53" s="4" t="inlineStr">
        <is>
          <t>Факт СПЛИТ</t>
        </is>
      </c>
      <c r="AI53" s="4" t="inlineStr">
        <is>
          <t>Факт $ из 1С</t>
        </is>
      </c>
      <c r="AJ53" s="4" t="inlineStr">
        <is>
          <t>Факт ПТ</t>
        </is>
      </c>
      <c r="AK53" s="4" t="inlineStr">
        <is>
          <t>Факт $ МГ/секции</t>
        </is>
      </c>
      <c r="AL53" s="4" t="inlineStr">
        <is>
          <t>Факт МГ/секции</t>
        </is>
      </c>
      <c r="AM53" s="4" t="inlineStr">
        <is>
          <t>Факт ВПТ</t>
        </is>
      </c>
      <c r="AN53" s="4" t="inlineStr">
        <is>
          <t>Тех. задание ПТ</t>
        </is>
      </c>
      <c r="AO53" s="4" t="inlineStr">
        <is>
          <t>Тех задание $</t>
        </is>
      </c>
      <c r="AP53" s="4" t="inlineStr">
        <is>
          <t>Тех. задание ВПТ</t>
        </is>
      </c>
      <c r="AQ53" s="4" t="inlineStr">
        <is>
          <t>Разница ПТ $</t>
        </is>
      </c>
      <c r="AR53" s="4" t="inlineStr">
        <is>
          <t>Факт СПЛИТ</t>
        </is>
      </c>
      <c r="AS53" s="4" t="inlineStr">
        <is>
          <t>Факт $ из 1С</t>
        </is>
      </c>
      <c r="AT53" s="4" t="inlineStr">
        <is>
          <t>Факт ПТ</t>
        </is>
      </c>
      <c r="AU53" s="4" t="inlineStr">
        <is>
          <t>Факт $ МГ/секции</t>
        </is>
      </c>
      <c r="AV53" s="4" t="inlineStr">
        <is>
          <t>Факт МГ/секции</t>
        </is>
      </c>
      <c r="AW53" s="4" t="inlineStr">
        <is>
          <t>Факт ВПТ</t>
        </is>
      </c>
      <c r="AX53" s="4" t="inlineStr">
        <is>
          <t>Тех. задание ПТ</t>
        </is>
      </c>
      <c r="AY53" s="4" t="inlineStr">
        <is>
          <t>Тех задание $</t>
        </is>
      </c>
      <c r="AZ53" s="4" t="inlineStr">
        <is>
          <t>Тех. задание ВПТ</t>
        </is>
      </c>
      <c r="BA53" s="4" t="inlineStr">
        <is>
          <t>Разница ПТ $</t>
        </is>
      </c>
      <c r="BB53" s="4" t="inlineStr">
        <is>
          <t>Факт СПЛИТ</t>
        </is>
      </c>
      <c r="BC53" s="4" t="inlineStr"/>
      <c r="BD53" s="4" t="inlineStr">
        <is>
          <t>Тех. задание ПТ</t>
        </is>
      </c>
      <c r="BE53" s="4" t="inlineStr">
        <is>
          <t>Факт ПТ</t>
        </is>
      </c>
      <c r="BF53" s="4" t="inlineStr">
        <is>
          <t>Факт СПЛИТ</t>
        </is>
      </c>
      <c r="BG53" s="4" t="inlineStr">
        <is>
          <t>Тех. задание ВПТ</t>
        </is>
      </c>
      <c r="BH53" s="4" t="inlineStr">
        <is>
          <t>Факт ВПТ</t>
        </is>
      </c>
      <c r="BI53" s="4" t="inlineStr">
        <is>
          <t>Тех. задание</t>
        </is>
      </c>
      <c r="BJ53" s="4" t="inlineStr">
        <is>
          <t>Факт</t>
        </is>
      </c>
      <c r="BK53" s="4" t="inlineStr">
        <is>
          <t>Тех задание $</t>
        </is>
      </c>
      <c r="BL53" s="4" t="inlineStr">
        <is>
          <t>Факт ПТ 1С $</t>
        </is>
      </c>
      <c r="BM53" s="4" t="inlineStr">
        <is>
          <t>Факт МГ/секции 1С $</t>
        </is>
      </c>
      <c r="BN53" s="4" t="inlineStr">
        <is>
          <t>Прочие услуги $</t>
        </is>
      </c>
      <c r="BO53" s="4" t="inlineStr">
        <is>
          <t>Факт общий $</t>
        </is>
      </c>
      <c r="BP53" s="4" t="inlineStr">
        <is>
          <t>Средняя стоимость ПТ прошлого месяца $</t>
        </is>
      </c>
      <c r="BQ53" s="4" t="inlineStr">
        <is>
          <t>Ранрейт $</t>
        </is>
      </c>
      <c r="BR53" s="4" t="inlineStr">
        <is>
          <t>Средняя стоимость ПТ на новый месяц</t>
        </is>
      </c>
    </row>
    <row r="54">
      <c r="A54" s="6" t="n">
        <v>36</v>
      </c>
      <c r="B54" s="6" t="inlineStr">
        <is>
          <t>2026-03-01</t>
        </is>
      </c>
      <c r="C54" s="6" t="inlineStr">
        <is>
          <t>ПТ</t>
        </is>
      </c>
      <c r="D54" s="6" t="inlineStr">
        <is>
          <t>Кадыров Вадим Камильевич</t>
        </is>
      </c>
      <c r="E54" s="7" t="n">
        <v>0</v>
      </c>
      <c r="F54" s="7" t="n">
        <v>0</v>
      </c>
      <c r="G54" s="7" t="n">
        <v>0</v>
      </c>
      <c r="H54" s="7" t="n">
        <v>0</v>
      </c>
      <c r="I54" s="7" t="n">
        <v>0</v>
      </c>
      <c r="J54" s="7" t="n">
        <v>0</v>
      </c>
      <c r="K54" s="7">
        <f>ROUND(J54*BP54/100,0)*100</f>
        <v/>
      </c>
      <c r="L54" s="7" t="n">
        <v>0</v>
      </c>
      <c r="M54" s="7">
        <f>E54-K54</f>
        <v/>
      </c>
      <c r="N54" s="7" t="n">
        <v>0</v>
      </c>
      <c r="O54" s="7" t="n">
        <v>0</v>
      </c>
      <c r="P54" s="7" t="n">
        <v>0</v>
      </c>
      <c r="Q54" s="7" t="n">
        <v>0</v>
      </c>
      <c r="R54" s="7" t="n">
        <v>0</v>
      </c>
      <c r="S54" s="7" t="n">
        <v>0</v>
      </c>
      <c r="T54" s="7" t="n">
        <v>0</v>
      </c>
      <c r="U54" s="7">
        <f>ROUND(T54*BP54/100,0)*100</f>
        <v/>
      </c>
      <c r="V54" s="7" t="n">
        <v>0</v>
      </c>
      <c r="W54" s="7">
        <f>O54-U54</f>
        <v/>
      </c>
      <c r="X54" s="7" t="n">
        <v>0</v>
      </c>
      <c r="Y54" s="7" t="n">
        <v>0</v>
      </c>
      <c r="Z54" s="7" t="n">
        <v>0</v>
      </c>
      <c r="AA54" s="7" t="n">
        <v>0</v>
      </c>
      <c r="AB54" s="7" t="n">
        <v>0</v>
      </c>
      <c r="AC54" s="7" t="n">
        <v>0</v>
      </c>
      <c r="AD54" s="7" t="n">
        <v>0</v>
      </c>
      <c r="AE54" s="7">
        <f>ROUND(AD54*BP54/100,0)*100</f>
        <v/>
      </c>
      <c r="AF54" s="7" t="n">
        <v>0</v>
      </c>
      <c r="AG54" s="7">
        <f>Y54-AE54</f>
        <v/>
      </c>
      <c r="AH54" s="7" t="n">
        <v>0</v>
      </c>
      <c r="AI54" s="7" t="n">
        <v>1487.5</v>
      </c>
      <c r="AJ54" s="7" t="n">
        <v>1</v>
      </c>
      <c r="AK54" s="7" t="n">
        <v>0</v>
      </c>
      <c r="AL54" s="7" t="n">
        <v>0</v>
      </c>
      <c r="AM54" s="7" t="n">
        <v>0</v>
      </c>
      <c r="AN54" s="7" t="n">
        <v>0</v>
      </c>
      <c r="AO54" s="7">
        <f>ROUND(AN54*BP54/100,0)*100</f>
        <v/>
      </c>
      <c r="AP54" s="7" t="n">
        <v>0</v>
      </c>
      <c r="AQ54" s="7">
        <f>AI54-AO54</f>
        <v/>
      </c>
      <c r="AR54" s="7" t="n">
        <v>0</v>
      </c>
      <c r="AS54" s="7" t="n">
        <v>1487.5</v>
      </c>
      <c r="AT54" s="7" t="n">
        <v>1</v>
      </c>
      <c r="AU54" s="7" t="n">
        <v>0</v>
      </c>
      <c r="AV54" s="7" t="n">
        <v>0</v>
      </c>
      <c r="AW54" s="7" t="n">
        <v>0</v>
      </c>
      <c r="AX54" s="7" t="n">
        <v>0</v>
      </c>
      <c r="AY54" s="7">
        <f>ROUND(AX54*BP54/100,0)*100</f>
        <v/>
      </c>
      <c r="AZ54" s="7" t="n">
        <v>0</v>
      </c>
      <c r="BA54" s="7">
        <f>AS54-AY54</f>
        <v/>
      </c>
      <c r="BB54" s="7" t="n">
        <v>0</v>
      </c>
      <c r="BC54" s="6" t="n"/>
      <c r="BD54" s="7">
        <f>SUM(J54,T54,AD54,AN54,AX54)</f>
        <v/>
      </c>
      <c r="BE54" s="7">
        <f>SUM(F54,P54,Z54,AJ54,AT54)</f>
        <v/>
      </c>
      <c r="BF54" s="7">
        <f>SUM(N54,X54,AH54,AR54,BB54)</f>
        <v/>
      </c>
      <c r="BG54" s="7">
        <f>SUM(L54,V54,AF54,AP54,AZ54)</f>
        <v/>
      </c>
      <c r="BH54" s="7">
        <f>SUM(I54,S54,AC54,AM54,AW54)</f>
        <v/>
      </c>
      <c r="BI54" s="7" t="n">
        <v>0</v>
      </c>
      <c r="BJ54" s="7">
        <f>SUM(H54,R54,AB54,AL54,AV54)</f>
        <v/>
      </c>
      <c r="BK54" s="7">
        <f>SUM(K54,U54,AE54,AO54,AY54)</f>
        <v/>
      </c>
      <c r="BL54" s="7">
        <f>SUM(E54,O54,Y54,AI54,AS54)</f>
        <v/>
      </c>
      <c r="BM54" s="7">
        <f>SUM(G54,Q54,AA54,AK54,AU54)</f>
        <v/>
      </c>
      <c r="BN54" s="7" t="n">
        <v>0</v>
      </c>
      <c r="BO54" s="7">
        <f>BL54+BM54+BN54</f>
        <v/>
      </c>
      <c r="BP54" s="7" t="n">
        <v>1487.5</v>
      </c>
      <c r="BQ54" s="7">
        <f>BO54/31*31</f>
        <v/>
      </c>
      <c r="BR54" s="7">
        <f>IFERROR(BL54/BE54,0)</f>
        <v/>
      </c>
    </row>
    <row r="55">
      <c r="A55" s="6" t="n">
        <v>37</v>
      </c>
      <c r="B55" s="6" t="inlineStr">
        <is>
          <t>2026-03-01</t>
        </is>
      </c>
      <c r="C55" s="6" t="inlineStr">
        <is>
          <t>ПТ</t>
        </is>
      </c>
      <c r="D55" s="6" t="inlineStr">
        <is>
          <t>Кармушев Ростислав Николаевич</t>
        </is>
      </c>
      <c r="E55" s="7" t="n">
        <v>5103</v>
      </c>
      <c r="F55" s="7" t="n">
        <v>3</v>
      </c>
      <c r="G55" s="7" t="n">
        <v>0</v>
      </c>
      <c r="H55" s="7" t="n">
        <v>0</v>
      </c>
      <c r="I55" s="7" t="n">
        <v>1</v>
      </c>
      <c r="J55" s="7" t="n">
        <v>4</v>
      </c>
      <c r="K55" s="7">
        <f>ROUND(J55*BP55/100,0)*100</f>
        <v/>
      </c>
      <c r="L55" s="7" t="n">
        <v>0</v>
      </c>
      <c r="M55" s="7">
        <f>E55-K55</f>
        <v/>
      </c>
      <c r="N55" s="7" t="n">
        <v>0</v>
      </c>
      <c r="O55" s="7" t="n">
        <v>2929.5</v>
      </c>
      <c r="P55" s="7" t="n">
        <v>2</v>
      </c>
      <c r="Q55" s="7" t="n">
        <v>0</v>
      </c>
      <c r="R55" s="7" t="n">
        <v>0</v>
      </c>
      <c r="S55" s="7" t="n">
        <v>0</v>
      </c>
      <c r="T55" s="7" t="n">
        <v>4</v>
      </c>
      <c r="U55" s="7">
        <f>ROUND(T55*BP55/100,0)*100</f>
        <v/>
      </c>
      <c r="V55" s="7" t="n">
        <v>0</v>
      </c>
      <c r="W55" s="7">
        <f>O55-U55</f>
        <v/>
      </c>
      <c r="X55" s="7" t="n">
        <v>0</v>
      </c>
      <c r="Y55" s="7" t="n">
        <v>7269</v>
      </c>
      <c r="Z55" s="7" t="n">
        <v>5</v>
      </c>
      <c r="AA55" s="7" t="n">
        <v>0</v>
      </c>
      <c r="AB55" s="7" t="n">
        <v>0</v>
      </c>
      <c r="AC55" s="7" t="n">
        <v>0</v>
      </c>
      <c r="AD55" s="7" t="n">
        <v>4</v>
      </c>
      <c r="AE55" s="7">
        <f>ROUND(AD55*BP55/100,0)*100</f>
        <v/>
      </c>
      <c r="AF55" s="7" t="n">
        <v>0</v>
      </c>
      <c r="AG55" s="7">
        <f>Y55-AE55</f>
        <v/>
      </c>
      <c r="AH55" s="7" t="n">
        <v>0</v>
      </c>
      <c r="AI55" s="7" t="n">
        <v>4565</v>
      </c>
      <c r="AJ55" s="7" t="n">
        <v>3</v>
      </c>
      <c r="AK55" s="7" t="n">
        <v>0</v>
      </c>
      <c r="AL55" s="7" t="n">
        <v>0</v>
      </c>
      <c r="AM55" s="7" t="n">
        <v>0</v>
      </c>
      <c r="AN55" s="7" t="n">
        <v>4</v>
      </c>
      <c r="AO55" s="7">
        <f>ROUND(AN55*BP55/100,0)*100</f>
        <v/>
      </c>
      <c r="AP55" s="7" t="n">
        <v>0</v>
      </c>
      <c r="AQ55" s="7">
        <f>AI55-AO55</f>
        <v/>
      </c>
      <c r="AR55" s="7" t="n">
        <v>0</v>
      </c>
      <c r="AS55" s="7" t="n">
        <v>0</v>
      </c>
      <c r="AT55" s="7" t="n">
        <v>0</v>
      </c>
      <c r="AU55" s="7" t="n">
        <v>0</v>
      </c>
      <c r="AV55" s="7" t="n">
        <v>0</v>
      </c>
      <c r="AW55" s="7" t="n">
        <v>0</v>
      </c>
      <c r="AX55" s="7" t="n">
        <v>2</v>
      </c>
      <c r="AY55" s="7">
        <f>ROUND(AX55*BP55/100,0)*100</f>
        <v/>
      </c>
      <c r="AZ55" s="7" t="n">
        <v>0</v>
      </c>
      <c r="BA55" s="7">
        <f>AS55-AY55</f>
        <v/>
      </c>
      <c r="BB55" s="7" t="n">
        <v>0</v>
      </c>
      <c r="BC55" s="6" t="n"/>
      <c r="BD55" s="7">
        <f>SUM(J55,T55,AD55,AN55,AX55)</f>
        <v/>
      </c>
      <c r="BE55" s="7">
        <f>SUM(F55,P55,Z55,AJ55,AT55)</f>
        <v/>
      </c>
      <c r="BF55" s="7">
        <f>SUM(N55,X55,AH55,AR55,BB55)</f>
        <v/>
      </c>
      <c r="BG55" s="7">
        <f>SUM(L55,V55,AF55,AP55,AZ55)</f>
        <v/>
      </c>
      <c r="BH55" s="7">
        <f>SUM(I55,S55,AC55,AM55,AW55)</f>
        <v/>
      </c>
      <c r="BI55" s="7" t="n">
        <v>0</v>
      </c>
      <c r="BJ55" s="7">
        <f>SUM(H55,R55,AB55,AL55,AV55)</f>
        <v/>
      </c>
      <c r="BK55" s="7">
        <f>SUM(K55,U55,AE55,AO55,AY55)</f>
        <v/>
      </c>
      <c r="BL55" s="7">
        <f>SUM(E55,O55,Y55,AI55,AS55)</f>
        <v/>
      </c>
      <c r="BM55" s="7">
        <f>SUM(G55,Q55,AA55,AK55,AU55)</f>
        <v/>
      </c>
      <c r="BN55" s="7" t="n">
        <v>0</v>
      </c>
      <c r="BO55" s="7">
        <f>BL55+BM55+BN55</f>
        <v/>
      </c>
      <c r="BP55" s="7" t="n">
        <v>1260</v>
      </c>
      <c r="BQ55" s="7">
        <f>BO55/31*31</f>
        <v/>
      </c>
      <c r="BR55" s="7">
        <f>IFERROR(BL55/BE55,0)</f>
        <v/>
      </c>
    </row>
    <row r="56">
      <c r="A56" s="6" t="n">
        <v>38</v>
      </c>
      <c r="B56" s="6" t="inlineStr">
        <is>
          <t>2026-03-01</t>
        </is>
      </c>
      <c r="C56" s="6" t="inlineStr">
        <is>
          <t>ПТ</t>
        </is>
      </c>
      <c r="D56" s="6" t="inlineStr">
        <is>
          <t>Ширгаков Эдуард Фликсович</t>
        </is>
      </c>
      <c r="E56" s="7" t="n">
        <v>8750</v>
      </c>
      <c r="F56" s="7" t="n">
        <v>5</v>
      </c>
      <c r="G56" s="7" t="n">
        <v>8428.75</v>
      </c>
      <c r="H56" s="7" t="n">
        <v>12</v>
      </c>
      <c r="I56" s="7" t="n">
        <v>2</v>
      </c>
      <c r="J56" s="7" t="n">
        <v>19</v>
      </c>
      <c r="K56" s="7">
        <f>ROUND(J56*BP56/100,0)*100</f>
        <v/>
      </c>
      <c r="L56" s="7" t="n">
        <v>0</v>
      </c>
      <c r="M56" s="7">
        <f>E56-K56</f>
        <v/>
      </c>
      <c r="N56" s="7" t="n">
        <v>0</v>
      </c>
      <c r="O56" s="7" t="n">
        <v>5295</v>
      </c>
      <c r="P56" s="7" t="n">
        <v>3</v>
      </c>
      <c r="Q56" s="7" t="n">
        <v>6542.5</v>
      </c>
      <c r="R56" s="7" t="n">
        <v>9</v>
      </c>
      <c r="S56" s="7" t="n">
        <v>0</v>
      </c>
      <c r="T56" s="7" t="n">
        <v>19</v>
      </c>
      <c r="U56" s="7">
        <f>ROUND(T56*BP56/100,0)*100</f>
        <v/>
      </c>
      <c r="V56" s="7" t="n">
        <v>0</v>
      </c>
      <c r="W56" s="7">
        <f>O56-U56</f>
        <v/>
      </c>
      <c r="X56" s="7" t="n">
        <v>0</v>
      </c>
      <c r="Y56" s="7" t="n">
        <v>7060</v>
      </c>
      <c r="Z56" s="7" t="n">
        <v>4</v>
      </c>
      <c r="AA56" s="7" t="n">
        <v>2753.75</v>
      </c>
      <c r="AB56" s="7" t="n">
        <v>4</v>
      </c>
      <c r="AC56" s="7" t="n">
        <v>1</v>
      </c>
      <c r="AD56" s="7" t="n">
        <v>19</v>
      </c>
      <c r="AE56" s="7">
        <f>ROUND(AD56*BP56/100,0)*100</f>
        <v/>
      </c>
      <c r="AF56" s="7" t="n">
        <v>0</v>
      </c>
      <c r="AG56" s="7">
        <f>Y56-AE56</f>
        <v/>
      </c>
      <c r="AH56" s="7" t="n">
        <v>0</v>
      </c>
      <c r="AI56" s="7" t="n">
        <v>8739.75</v>
      </c>
      <c r="AJ56" s="7" t="n">
        <v>5</v>
      </c>
      <c r="AK56" s="7" t="n">
        <v>2707.5</v>
      </c>
      <c r="AL56" s="7" t="n">
        <v>4</v>
      </c>
      <c r="AM56" s="7" t="n">
        <v>5</v>
      </c>
      <c r="AN56" s="7" t="n">
        <v>19</v>
      </c>
      <c r="AO56" s="7">
        <f>ROUND(AN56*BP56/100,0)*100</f>
        <v/>
      </c>
      <c r="AP56" s="7" t="n">
        <v>0</v>
      </c>
      <c r="AQ56" s="7">
        <f>AI56-AO56</f>
        <v/>
      </c>
      <c r="AR56" s="7" t="n">
        <v>0</v>
      </c>
      <c r="AS56" s="7" t="n">
        <v>0</v>
      </c>
      <c r="AT56" s="7" t="n">
        <v>0</v>
      </c>
      <c r="AU56" s="7" t="n">
        <v>0</v>
      </c>
      <c r="AV56" s="7" t="n">
        <v>0</v>
      </c>
      <c r="AW56" s="7" t="n">
        <v>0</v>
      </c>
      <c r="AX56" s="7" t="n">
        <v>8</v>
      </c>
      <c r="AY56" s="7">
        <f>ROUND(AX56*BP56/100,0)*100</f>
        <v/>
      </c>
      <c r="AZ56" s="7" t="n">
        <v>0</v>
      </c>
      <c r="BA56" s="7">
        <f>AS56-AY56</f>
        <v/>
      </c>
      <c r="BB56" s="7" t="n">
        <v>0</v>
      </c>
      <c r="BC56" s="6" t="n"/>
      <c r="BD56" s="7">
        <f>SUM(J56,T56,AD56,AN56,AX56)</f>
        <v/>
      </c>
      <c r="BE56" s="7">
        <f>SUM(F56,P56,Z56,AJ56,AT56)</f>
        <v/>
      </c>
      <c r="BF56" s="7">
        <f>SUM(N56,X56,AH56,AR56,BB56)</f>
        <v/>
      </c>
      <c r="BG56" s="7">
        <f>SUM(L56,V56,AF56,AP56,AZ56)</f>
        <v/>
      </c>
      <c r="BH56" s="7">
        <f>SUM(I56,S56,AC56,AM56,AW56)</f>
        <v/>
      </c>
      <c r="BI56" s="7" t="n">
        <v>0</v>
      </c>
      <c r="BJ56" s="7">
        <f>SUM(H56,R56,AB56,AL56,AV56)</f>
        <v/>
      </c>
      <c r="BK56" s="7">
        <f>SUM(K56,U56,AE56,AO56,AY56)</f>
        <v/>
      </c>
      <c r="BL56" s="7">
        <f>SUM(E56,O56,Y56,AI56,AS56)</f>
        <v/>
      </c>
      <c r="BM56" s="7">
        <f>SUM(G56,Q56,AA56,AK56,AU56)</f>
        <v/>
      </c>
      <c r="BN56" s="7" t="n">
        <v>0</v>
      </c>
      <c r="BO56" s="7">
        <f>BL56+BM56+BN56</f>
        <v/>
      </c>
      <c r="BP56" s="7" t="n">
        <v>587.3379629629629</v>
      </c>
      <c r="BQ56" s="7">
        <f>BO56/31*31</f>
        <v/>
      </c>
      <c r="BR56" s="7">
        <f>IFERROR(BL56/BE56,0)</f>
        <v/>
      </c>
    </row>
    <row r="57">
      <c r="A57" s="8" t="n"/>
      <c r="B57" s="8" t="n"/>
      <c r="C57" s="8" t="n"/>
      <c r="D57" s="8" t="inlineStr">
        <is>
          <t>Итого БИ</t>
        </is>
      </c>
      <c r="E57" s="9">
        <f>SUM(E54:E56)</f>
        <v/>
      </c>
      <c r="F57" s="9">
        <f>SUM(F54:F56)</f>
        <v/>
      </c>
      <c r="G57" s="9">
        <f>SUM(G54:G56)</f>
        <v/>
      </c>
      <c r="H57" s="9">
        <f>SUM(H54:H56)</f>
        <v/>
      </c>
      <c r="I57" s="9">
        <f>SUM(I54:I56)</f>
        <v/>
      </c>
      <c r="J57" s="9">
        <f>SUM(J54:J56)</f>
        <v/>
      </c>
      <c r="K57" s="9">
        <f>SUM(K54:K56)</f>
        <v/>
      </c>
      <c r="L57" s="9">
        <f>SUM(L54:L56)</f>
        <v/>
      </c>
      <c r="M57" s="9">
        <f>SUM(M54:M56)</f>
        <v/>
      </c>
      <c r="N57" s="9">
        <f>SUM(N54:N56)</f>
        <v/>
      </c>
      <c r="O57" s="9">
        <f>SUM(O54:O56)</f>
        <v/>
      </c>
      <c r="P57" s="9">
        <f>SUM(P54:P56)</f>
        <v/>
      </c>
      <c r="Q57" s="9">
        <f>SUM(Q54:Q56)</f>
        <v/>
      </c>
      <c r="R57" s="9">
        <f>SUM(R54:R56)</f>
        <v/>
      </c>
      <c r="S57" s="9">
        <f>SUM(S54:S56)</f>
        <v/>
      </c>
      <c r="T57" s="9">
        <f>SUM(T54:T56)</f>
        <v/>
      </c>
      <c r="U57" s="9">
        <f>SUM(U54:U56)</f>
        <v/>
      </c>
      <c r="V57" s="9">
        <f>SUM(V54:V56)</f>
        <v/>
      </c>
      <c r="W57" s="9">
        <f>SUM(W54:W56)</f>
        <v/>
      </c>
      <c r="X57" s="9">
        <f>SUM(X54:X56)</f>
        <v/>
      </c>
      <c r="Y57" s="9">
        <f>SUM(Y54:Y56)</f>
        <v/>
      </c>
      <c r="Z57" s="9">
        <f>SUM(Z54:Z56)</f>
        <v/>
      </c>
      <c r="AA57" s="9">
        <f>SUM(AA54:AA56)</f>
        <v/>
      </c>
      <c r="AB57" s="9">
        <f>SUM(AB54:AB56)</f>
        <v/>
      </c>
      <c r="AC57" s="9">
        <f>SUM(AC54:AC56)</f>
        <v/>
      </c>
      <c r="AD57" s="9">
        <f>SUM(AD54:AD56)</f>
        <v/>
      </c>
      <c r="AE57" s="9">
        <f>SUM(AE54:AE56)</f>
        <v/>
      </c>
      <c r="AF57" s="9">
        <f>SUM(AF54:AF56)</f>
        <v/>
      </c>
      <c r="AG57" s="9">
        <f>SUM(AG54:AG56)</f>
        <v/>
      </c>
      <c r="AH57" s="9">
        <f>SUM(AH54:AH56)</f>
        <v/>
      </c>
      <c r="AI57" s="9">
        <f>SUM(AI54:AI56)</f>
        <v/>
      </c>
      <c r="AJ57" s="9">
        <f>SUM(AJ54:AJ56)</f>
        <v/>
      </c>
      <c r="AK57" s="9">
        <f>SUM(AK54:AK56)</f>
        <v/>
      </c>
      <c r="AL57" s="9">
        <f>SUM(AL54:AL56)</f>
        <v/>
      </c>
      <c r="AM57" s="9">
        <f>SUM(AM54:AM56)</f>
        <v/>
      </c>
      <c r="AN57" s="9">
        <f>SUM(AN54:AN56)</f>
        <v/>
      </c>
      <c r="AO57" s="9">
        <f>SUM(AO54:AO56)</f>
        <v/>
      </c>
      <c r="AP57" s="9">
        <f>SUM(AP54:AP56)</f>
        <v/>
      </c>
      <c r="AQ57" s="9">
        <f>SUM(AQ54:AQ56)</f>
        <v/>
      </c>
      <c r="AR57" s="9">
        <f>SUM(AR54:AR56)</f>
        <v/>
      </c>
      <c r="AS57" s="9">
        <f>SUM(AS54:AS56)</f>
        <v/>
      </c>
      <c r="AT57" s="9">
        <f>SUM(AT54:AT56)</f>
        <v/>
      </c>
      <c r="AU57" s="9">
        <f>SUM(AU54:AU56)</f>
        <v/>
      </c>
      <c r="AV57" s="9">
        <f>SUM(AV54:AV56)</f>
        <v/>
      </c>
      <c r="AW57" s="9">
        <f>SUM(AW54:AW56)</f>
        <v/>
      </c>
      <c r="AX57" s="9">
        <f>SUM(AX54:AX56)</f>
        <v/>
      </c>
      <c r="AY57" s="9">
        <f>SUM(AY54:AY56)</f>
        <v/>
      </c>
      <c r="AZ57" s="9">
        <f>SUM(AZ54:AZ56)</f>
        <v/>
      </c>
      <c r="BA57" s="9">
        <f>SUM(BA54:BA56)</f>
        <v/>
      </c>
      <c r="BB57" s="9">
        <f>SUM(BB54:BB56)</f>
        <v/>
      </c>
      <c r="BC57" s="9">
        <f>SUM(BC54:BC56)</f>
        <v/>
      </c>
      <c r="BD57" s="9">
        <f>SUM(BD54:BD56)</f>
        <v/>
      </c>
      <c r="BE57" s="9">
        <f>SUM(BE54:BE56)</f>
        <v/>
      </c>
      <c r="BF57" s="9">
        <f>SUM(BF54:BF56)</f>
        <v/>
      </c>
      <c r="BG57" s="9">
        <f>SUM(BG54:BG56)</f>
        <v/>
      </c>
      <c r="BH57" s="9">
        <f>SUM(BH54:BH56)</f>
        <v/>
      </c>
      <c r="BI57" s="9">
        <f>SUM(BI54:BI56)</f>
        <v/>
      </c>
      <c r="BJ57" s="9">
        <f>SUM(BJ54:BJ56)</f>
        <v/>
      </c>
      <c r="BK57" s="9">
        <f>SUM(BK54:BK56)</f>
        <v/>
      </c>
      <c r="BL57" s="9">
        <f>SUM(BL54:BL56)</f>
        <v/>
      </c>
      <c r="BM57" s="9">
        <f>SUM(BM54:BM56)</f>
        <v/>
      </c>
      <c r="BN57" s="9">
        <f>SUM(BN54:BN56)</f>
        <v/>
      </c>
      <c r="BO57" s="9">
        <f>SUM(BO54:BO56)</f>
        <v/>
      </c>
      <c r="BP57" s="9">
        <f>IFERROR(BK57/BD57,0)</f>
        <v/>
      </c>
      <c r="BQ57" s="9">
        <f>BO57/31*31</f>
        <v/>
      </c>
      <c r="BR57" s="9">
        <f>IFERROR(BL57/BE57,0)</f>
        <v/>
      </c>
    </row>
    <row r="59">
      <c r="A59" s="10" t="n"/>
      <c r="B59" s="10" t="n"/>
      <c r="C59" s="10" t="n"/>
      <c r="D59" s="10" t="inlineStr">
        <is>
          <t>Итого</t>
        </is>
      </c>
      <c r="E59" s="11">
        <f>SUM(E15,E39,E50,E57)</f>
        <v/>
      </c>
      <c r="F59" s="11">
        <f>SUM(F15,F39,F50,F57)</f>
        <v/>
      </c>
      <c r="G59" s="11">
        <f>SUM(G15,G39,G50,G57)</f>
        <v/>
      </c>
      <c r="H59" s="11">
        <f>SUM(H15,H39,H50,H57)</f>
        <v/>
      </c>
      <c r="I59" s="11">
        <f>SUM(I15,I39,I50,I57)</f>
        <v/>
      </c>
      <c r="J59" s="11">
        <f>SUM(J15,J39,J50,J57)</f>
        <v/>
      </c>
      <c r="K59" s="11">
        <f>SUM(K15,K39,K50,K57)</f>
        <v/>
      </c>
      <c r="L59" s="11">
        <f>SUM(L15,L39,L50,L57)</f>
        <v/>
      </c>
      <c r="M59" s="11">
        <f>SUM(M15,M39,M50,M57)</f>
        <v/>
      </c>
      <c r="N59" s="11">
        <f>SUM(N15,N39,N50,N57)</f>
        <v/>
      </c>
      <c r="O59" s="11">
        <f>SUM(O15,O39,O50,O57)</f>
        <v/>
      </c>
      <c r="P59" s="11">
        <f>SUM(P15,P39,P50,P57)</f>
        <v/>
      </c>
      <c r="Q59" s="11">
        <f>SUM(Q15,Q39,Q50,Q57)</f>
        <v/>
      </c>
      <c r="R59" s="11">
        <f>SUM(R15,R39,R50,R57)</f>
        <v/>
      </c>
      <c r="S59" s="11">
        <f>SUM(S15,S39,S50,S57)</f>
        <v/>
      </c>
      <c r="T59" s="11">
        <f>SUM(T15,T39,T50,T57)</f>
        <v/>
      </c>
      <c r="U59" s="11">
        <f>SUM(U15,U39,U50,U57)</f>
        <v/>
      </c>
      <c r="V59" s="11">
        <f>SUM(V15,V39,V50,V57)</f>
        <v/>
      </c>
      <c r="W59" s="11">
        <f>SUM(W15,W39,W50,W57)</f>
        <v/>
      </c>
      <c r="X59" s="11">
        <f>SUM(X15,X39,X50,X57)</f>
        <v/>
      </c>
      <c r="Y59" s="11">
        <f>SUM(Y15,Y39,Y50,Y57)</f>
        <v/>
      </c>
      <c r="Z59" s="11">
        <f>SUM(Z15,Z39,Z50,Z57)</f>
        <v/>
      </c>
      <c r="AA59" s="11">
        <f>SUM(AA15,AA39,AA50,AA57)</f>
        <v/>
      </c>
      <c r="AB59" s="11">
        <f>SUM(AB15,AB39,AB50,AB57)</f>
        <v/>
      </c>
      <c r="AC59" s="11">
        <f>SUM(AC15,AC39,AC50,AC57)</f>
        <v/>
      </c>
      <c r="AD59" s="11">
        <f>SUM(AD15,AD39,AD50,AD57)</f>
        <v/>
      </c>
      <c r="AE59" s="11">
        <f>SUM(AE15,AE39,AE50,AE57)</f>
        <v/>
      </c>
      <c r="AF59" s="11">
        <f>SUM(AF15,AF39,AF50,AF57)</f>
        <v/>
      </c>
      <c r="AG59" s="11">
        <f>SUM(AG15,AG39,AG50,AG57)</f>
        <v/>
      </c>
      <c r="AH59" s="11">
        <f>SUM(AH15,AH39,AH50,AH57)</f>
        <v/>
      </c>
      <c r="AI59" s="11">
        <f>SUM(AI15,AI39,AI50,AI57)</f>
        <v/>
      </c>
      <c r="AJ59" s="11">
        <f>SUM(AJ15,AJ39,AJ50,AJ57)</f>
        <v/>
      </c>
      <c r="AK59" s="11">
        <f>SUM(AK15,AK39,AK50,AK57)</f>
        <v/>
      </c>
      <c r="AL59" s="11">
        <f>SUM(AL15,AL39,AL50,AL57)</f>
        <v/>
      </c>
      <c r="AM59" s="11">
        <f>SUM(AM15,AM39,AM50,AM57)</f>
        <v/>
      </c>
      <c r="AN59" s="11">
        <f>SUM(AN15,AN39,AN50,AN57)</f>
        <v/>
      </c>
      <c r="AO59" s="11">
        <f>SUM(AO15,AO39,AO50,AO57)</f>
        <v/>
      </c>
      <c r="AP59" s="11">
        <f>SUM(AP15,AP39,AP50,AP57)</f>
        <v/>
      </c>
      <c r="AQ59" s="11">
        <f>SUM(AQ15,AQ39,AQ50,AQ57)</f>
        <v/>
      </c>
      <c r="AR59" s="11">
        <f>SUM(AR15,AR39,AR50,AR57)</f>
        <v/>
      </c>
      <c r="AS59" s="11">
        <f>SUM(AS15,AS39,AS50,AS57)</f>
        <v/>
      </c>
      <c r="AT59" s="11">
        <f>SUM(AT15,AT39,AT50,AT57)</f>
        <v/>
      </c>
      <c r="AU59" s="11">
        <f>SUM(AU15,AU39,AU50,AU57)</f>
        <v/>
      </c>
      <c r="AV59" s="11">
        <f>SUM(AV15,AV39,AV50,AV57)</f>
        <v/>
      </c>
      <c r="AW59" s="11">
        <f>SUM(AW15,AW39,AW50,AW57)</f>
        <v/>
      </c>
      <c r="AX59" s="11">
        <f>SUM(AX15,AX39,AX50,AX57)</f>
        <v/>
      </c>
      <c r="AY59" s="11">
        <f>SUM(AY15,AY39,AY50,AY57)</f>
        <v/>
      </c>
      <c r="AZ59" s="11">
        <f>SUM(AZ15,AZ39,AZ50,AZ57)</f>
        <v/>
      </c>
      <c r="BA59" s="11">
        <f>SUM(BA15,BA39,BA50,BA57)</f>
        <v/>
      </c>
      <c r="BB59" s="11">
        <f>SUM(BB15,BB39,BB50,BB57)</f>
        <v/>
      </c>
      <c r="BC59" s="11">
        <f>SUM(BC15,BC39,BC50,BC57)</f>
        <v/>
      </c>
      <c r="BD59" s="11">
        <f>SUM(BD15,BD39,BD50,BD57)</f>
        <v/>
      </c>
      <c r="BE59" s="11">
        <f>SUM(BE15,BE39,BE50,BE57)</f>
        <v/>
      </c>
      <c r="BF59" s="11">
        <f>SUM(BF15,BF39,BF50,BF57)</f>
        <v/>
      </c>
      <c r="BG59" s="11">
        <f>SUM(BG15,BG39,BG50,BG57)</f>
        <v/>
      </c>
      <c r="BH59" s="11">
        <f>SUM(BH15,BH39,BH50,BH57)</f>
        <v/>
      </c>
      <c r="BI59" s="11">
        <f>SUM(BI15,BI39,BI50,BI57)</f>
        <v/>
      </c>
      <c r="BJ59" s="11">
        <f>SUM(BJ15,BJ39,BJ50,BJ57)</f>
        <v/>
      </c>
      <c r="BK59" s="11">
        <f>SUM(BK15,BK39,BK50,BK57)</f>
        <v/>
      </c>
      <c r="BL59" s="11">
        <f>SUM(BL15,BL39,BL50,BL57)</f>
        <v/>
      </c>
      <c r="BM59" s="11">
        <f>SUM(BM15,BM39,BM50,BM57)</f>
        <v/>
      </c>
      <c r="BN59" s="11">
        <f>SUM(BN15,BN39,BN50,BN57)</f>
        <v/>
      </c>
      <c r="BO59" s="11">
        <f>SUM(BO15,BO39,BO50,BO57)</f>
        <v/>
      </c>
      <c r="BP59" s="11">
        <f>IFERROR(BK59/BD59,0)</f>
        <v/>
      </c>
      <c r="BQ59" s="11">
        <f>BO59/31*31</f>
        <v/>
      </c>
      <c r="BR59" s="11">
        <f>IFERROR(BL59/BE59,0)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4">
    <cfRule type="dataBar" priority="1">
      <dataBar showValue="1">
        <cfvo type="num" val="0"/>
        <cfvo type="num" val="0"/>
        <color rgb="00D8B4FE"/>
      </dataBar>
    </cfRule>
  </conditionalFormatting>
  <conditionalFormatting sqref="M19:M38">
    <cfRule type="dataBar" priority="2">
      <dataBar showValue="1">
        <cfvo type="num" val="0"/>
        <cfvo type="num" val="0"/>
        <color rgb="00D8B4FE"/>
      </dataBar>
    </cfRule>
  </conditionalFormatting>
  <conditionalFormatting sqref="M43:M49">
    <cfRule type="dataBar" priority="3">
      <dataBar showValue="1">
        <cfvo type="num" val="0"/>
        <cfvo type="num" val="0"/>
        <color rgb="00D8B4FE"/>
      </dataBar>
    </cfRule>
  </conditionalFormatting>
  <conditionalFormatting sqref="M54:M56">
    <cfRule type="dataBar" priority="4">
      <dataBar showValue="1">
        <cfvo type="num" val="0"/>
        <cfvo type="num" val="0"/>
        <color rgb="00D8B4FE"/>
      </dataBar>
    </cfRule>
  </conditionalFormatting>
  <conditionalFormatting sqref="W7:W14">
    <cfRule type="dataBar" priority="5">
      <dataBar showValue="1">
        <cfvo type="num" val="0"/>
        <cfvo type="num" val="0"/>
        <color rgb="00D8B4FE"/>
      </dataBar>
    </cfRule>
  </conditionalFormatting>
  <conditionalFormatting sqref="W19:W38">
    <cfRule type="dataBar" priority="6">
      <dataBar showValue="1">
        <cfvo type="num" val="0"/>
        <cfvo type="num" val="0"/>
        <color rgb="00D8B4FE"/>
      </dataBar>
    </cfRule>
  </conditionalFormatting>
  <conditionalFormatting sqref="W43:W49">
    <cfRule type="dataBar" priority="7">
      <dataBar showValue="1">
        <cfvo type="num" val="0"/>
        <cfvo type="num" val="0"/>
        <color rgb="00D8B4FE"/>
      </dataBar>
    </cfRule>
  </conditionalFormatting>
  <conditionalFormatting sqref="W54:W56">
    <cfRule type="dataBar" priority="8">
      <dataBar showValue="1">
        <cfvo type="num" val="0"/>
        <cfvo type="num" val="0"/>
        <color rgb="00D8B4FE"/>
      </dataBar>
    </cfRule>
  </conditionalFormatting>
  <conditionalFormatting sqref="AG7:AG14">
    <cfRule type="dataBar" priority="9">
      <dataBar showValue="1">
        <cfvo type="num" val="0"/>
        <cfvo type="num" val="0"/>
        <color rgb="00D8B4FE"/>
      </dataBar>
    </cfRule>
  </conditionalFormatting>
  <conditionalFormatting sqref="AG19:AG38">
    <cfRule type="dataBar" priority="10">
      <dataBar showValue="1">
        <cfvo type="num" val="0"/>
        <cfvo type="num" val="0"/>
        <color rgb="00D8B4FE"/>
      </dataBar>
    </cfRule>
  </conditionalFormatting>
  <conditionalFormatting sqref="AG43:AG49">
    <cfRule type="dataBar" priority="11">
      <dataBar showValue="1">
        <cfvo type="num" val="0"/>
        <cfvo type="num" val="0"/>
        <color rgb="00D8B4FE"/>
      </dataBar>
    </cfRule>
  </conditionalFormatting>
  <conditionalFormatting sqref="AG54:AG56">
    <cfRule type="dataBar" priority="12">
      <dataBar showValue="1">
        <cfvo type="num" val="0"/>
        <cfvo type="num" val="0"/>
        <color rgb="00D8B4FE"/>
      </dataBar>
    </cfRule>
  </conditionalFormatting>
  <conditionalFormatting sqref="AQ7:AQ14">
    <cfRule type="dataBar" priority="13">
      <dataBar showValue="1">
        <cfvo type="num" val="0"/>
        <cfvo type="num" val="0"/>
        <color rgb="00D8B4FE"/>
      </dataBar>
    </cfRule>
  </conditionalFormatting>
  <conditionalFormatting sqref="AQ19:AQ38">
    <cfRule type="dataBar" priority="14">
      <dataBar showValue="1">
        <cfvo type="num" val="0"/>
        <cfvo type="num" val="0"/>
        <color rgb="00D8B4FE"/>
      </dataBar>
    </cfRule>
  </conditionalFormatting>
  <conditionalFormatting sqref="AQ43:AQ49">
    <cfRule type="dataBar" priority="15">
      <dataBar showValue="1">
        <cfvo type="num" val="0"/>
        <cfvo type="num" val="0"/>
        <color rgb="00D8B4FE"/>
      </dataBar>
    </cfRule>
  </conditionalFormatting>
  <conditionalFormatting sqref="AQ54:AQ56">
    <cfRule type="dataBar" priority="16">
      <dataBar showValue="1">
        <cfvo type="num" val="0"/>
        <cfvo type="num" val="0"/>
        <color rgb="00D8B4FE"/>
      </dataBar>
    </cfRule>
  </conditionalFormatting>
  <conditionalFormatting sqref="BA7:BA14">
    <cfRule type="dataBar" priority="17">
      <dataBar showValue="1">
        <cfvo type="num" val="0"/>
        <cfvo type="num" val="0"/>
        <color rgb="00D8B4FE"/>
      </dataBar>
    </cfRule>
  </conditionalFormatting>
  <conditionalFormatting sqref="BA19:BA38">
    <cfRule type="dataBar" priority="18">
      <dataBar showValue="1">
        <cfvo type="num" val="0"/>
        <cfvo type="num" val="0"/>
        <color rgb="00D8B4FE"/>
      </dataBar>
    </cfRule>
  </conditionalFormatting>
  <conditionalFormatting sqref="BA43:BA49">
    <cfRule type="dataBar" priority="19">
      <dataBar showValue="1">
        <cfvo type="num" val="0"/>
        <cfvo type="num" val="0"/>
        <color rgb="00D8B4FE"/>
      </dataBar>
    </cfRule>
  </conditionalFormatting>
  <conditionalFormatting sqref="BA54:BA56">
    <cfRule type="dataBar" priority="20">
      <dataBar showValue="1">
        <cfvo type="num" val="0"/>
        <cfvo type="num" val="0"/>
        <color rgb="00D8B4FE"/>
      </dataBar>
    </cfRule>
  </conditionalFormatting>
  <conditionalFormatting sqref="BQ7:BQ14">
    <cfRule type="dataBar" priority="21">
      <dataBar showValue="1">
        <cfvo type="num" val="0"/>
        <cfvo type="max"/>
        <color rgb="00B7E4C7"/>
      </dataBar>
    </cfRule>
  </conditionalFormatting>
  <conditionalFormatting sqref="BQ19:BQ38">
    <cfRule type="dataBar" priority="22">
      <dataBar showValue="1">
        <cfvo type="num" val="0"/>
        <cfvo type="max"/>
        <color rgb="00B7E4C7"/>
      </dataBar>
    </cfRule>
  </conditionalFormatting>
  <conditionalFormatting sqref="BQ43:BQ49">
    <cfRule type="dataBar" priority="23">
      <dataBar showValue="1">
        <cfvo type="num" val="0"/>
        <cfvo type="max"/>
        <color rgb="00B7E4C7"/>
      </dataBar>
    </cfRule>
  </conditionalFormatting>
  <conditionalFormatting sqref="BQ54:BQ56">
    <cfRule type="dataBar" priority="24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99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01.05.2026 — 31.05.2026</t>
        </is>
      </c>
    </row>
    <row r="3">
      <c r="A3" t="inlineStr">
        <is>
          <t>Дата контроля: 31.05.2026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4445178.929999998</v>
      </c>
    </row>
    <row r="7">
      <c r="A7" s="6" t="inlineStr">
        <is>
          <t>План суммы</t>
        </is>
      </c>
      <c r="B7" s="14" t="n">
        <v>4370000</v>
      </c>
    </row>
    <row r="8">
      <c r="A8" s="6" t="inlineStr">
        <is>
          <t>Выполнение суммы</t>
        </is>
      </c>
      <c r="B8" s="15" t="n">
        <v>1.017203416475972</v>
      </c>
    </row>
    <row r="9">
      <c r="A9" s="6" t="inlineStr">
        <is>
          <t>Факт тренировок</t>
        </is>
      </c>
      <c r="B9" s="14" t="n">
        <v>2939</v>
      </c>
    </row>
    <row r="10">
      <c r="A10" s="6" t="inlineStr">
        <is>
          <t>План тренировок</t>
        </is>
      </c>
      <c r="B10" s="14" t="n">
        <v>2995</v>
      </c>
    </row>
    <row r="11">
      <c r="A11" s="6" t="inlineStr">
        <is>
          <t>Выполнение тренировок</t>
        </is>
      </c>
      <c r="B11" s="15" t="n">
        <v>0.9813021702838064</v>
      </c>
    </row>
    <row r="12">
      <c r="A12" s="6" t="inlineStr">
        <is>
          <t>Дней прошло</t>
        </is>
      </c>
      <c r="B12" s="14" t="inlineStr">
        <is>
          <t>31 / 31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БАС</t>
        </is>
      </c>
      <c r="B17" s="7" t="n">
        <v>1484</v>
      </c>
      <c r="C17" s="7" t="n">
        <v>1257</v>
      </c>
      <c r="D17" s="17" t="n">
        <v>0.8470350404312669</v>
      </c>
      <c r="E17" s="7" t="n">
        <v>2000000</v>
      </c>
      <c r="F17" s="7" t="n">
        <v>1679359.51</v>
      </c>
      <c r="G17" s="17" t="n">
        <v>0.839679755</v>
      </c>
      <c r="H17" s="7" t="n">
        <v>1679359.51</v>
      </c>
      <c r="I17" s="7" t="n">
        <v>-320640.49</v>
      </c>
    </row>
    <row r="18">
      <c r="A18" s="6" t="inlineStr">
        <is>
          <t>ТЗ</t>
        </is>
      </c>
      <c r="B18" s="7" t="n">
        <v>1055</v>
      </c>
      <c r="C18" s="7" t="n">
        <v>1255</v>
      </c>
      <c r="D18" s="17" t="n">
        <v>1.18957345971564</v>
      </c>
      <c r="E18" s="7" t="n">
        <v>1900000</v>
      </c>
      <c r="F18" s="7" t="n">
        <v>2264679.349999998</v>
      </c>
      <c r="G18" s="17" t="n">
        <v>1.191936499999999</v>
      </c>
      <c r="H18" s="7" t="n">
        <v>2264679.349999998</v>
      </c>
      <c r="I18" s="7" t="n">
        <v>364679.3499999978</v>
      </c>
    </row>
    <row r="19">
      <c r="A19" s="6" t="inlineStr">
        <is>
          <t>ГП</t>
        </is>
      </c>
      <c r="B19" s="7" t="n">
        <v>356</v>
      </c>
      <c r="C19" s="7" t="n">
        <v>357</v>
      </c>
      <c r="D19" s="17" t="n">
        <v>1.002808988764045</v>
      </c>
      <c r="E19" s="7" t="n">
        <v>400000</v>
      </c>
      <c r="F19" s="7" t="n">
        <v>428021.3199999999</v>
      </c>
      <c r="G19" s="17" t="n">
        <v>1.0700533</v>
      </c>
      <c r="H19" s="7" t="n">
        <v>428021.3199999999</v>
      </c>
      <c r="I19" s="7" t="n">
        <v>28021.31999999989</v>
      </c>
    </row>
    <row r="20">
      <c r="A20" s="6" t="inlineStr">
        <is>
          <t>БИ</t>
        </is>
      </c>
      <c r="B20" s="7" t="n">
        <v>100</v>
      </c>
      <c r="C20" s="7" t="n">
        <v>70</v>
      </c>
      <c r="D20" s="17" t="n">
        <v>0.7</v>
      </c>
      <c r="E20" s="7" t="n">
        <v>70000</v>
      </c>
      <c r="F20" s="7" t="n">
        <v>73118.75</v>
      </c>
      <c r="G20" s="17" t="n">
        <v>1.044553571428571</v>
      </c>
      <c r="H20" s="7" t="n">
        <v>73118.75</v>
      </c>
      <c r="I20" s="7" t="n">
        <v>3118.75</v>
      </c>
    </row>
    <row r="24">
      <c r="A24" s="16" t="inlineStr">
        <is>
          <t>Выполнение плана тренерами</t>
        </is>
      </c>
    </row>
    <row r="25">
      <c r="A25" s="13" t="inlineStr">
        <is>
          <t>Подразделение</t>
        </is>
      </c>
      <c r="B25" s="13" t="inlineStr">
        <is>
          <t>Тренер</t>
        </is>
      </c>
      <c r="C25" s="13" t="inlineStr">
        <is>
          <t>План трен.</t>
        </is>
      </c>
      <c r="D25" s="13" t="inlineStr">
        <is>
          <t>Факт трен.</t>
        </is>
      </c>
      <c r="E25" s="13" t="inlineStr">
        <is>
          <t>Выполнение трен.</t>
        </is>
      </c>
      <c r="F25" s="13" t="inlineStr">
        <is>
          <t>План ₽</t>
        </is>
      </c>
      <c r="G25" s="13" t="inlineStr">
        <is>
          <t>Факт ₽</t>
        </is>
      </c>
      <c r="H25" s="13" t="inlineStr">
        <is>
          <t>Выполнение ₽</t>
        </is>
      </c>
      <c r="I25" s="13" t="inlineStr">
        <is>
          <t>RR ₽</t>
        </is>
      </c>
      <c r="J25" s="13" t="inlineStr">
        <is>
          <t>Отклонение ₽</t>
        </is>
      </c>
    </row>
    <row r="26">
      <c r="A26" s="6" t="inlineStr">
        <is>
          <t>БАС</t>
        </is>
      </c>
      <c r="B26" s="6" t="inlineStr">
        <is>
          <t>Парфенова Олеся Александровна</t>
        </is>
      </c>
      <c r="C26" s="7" t="n">
        <v>156</v>
      </c>
      <c r="D26" s="7" t="n">
        <v>80</v>
      </c>
      <c r="E26" s="17" t="n">
        <v>0.5128205128205128</v>
      </c>
      <c r="F26" s="7" t="n">
        <v>300900</v>
      </c>
      <c r="G26" s="7" t="n">
        <v>166997.75</v>
      </c>
      <c r="H26" s="17" t="n">
        <v>0.5549941841143237</v>
      </c>
      <c r="I26" s="7" t="n">
        <v>166997.75</v>
      </c>
      <c r="J26" s="7" t="n">
        <v>-133902.25</v>
      </c>
    </row>
    <row r="27">
      <c r="A27" s="6" t="inlineStr">
        <is>
          <t>БАС</t>
        </is>
      </c>
      <c r="B27" s="6" t="inlineStr">
        <is>
          <t>Колос Виктор Андреевич</t>
        </is>
      </c>
      <c r="C27" s="7" t="n">
        <v>657</v>
      </c>
      <c r="D27" s="7" t="n">
        <v>472</v>
      </c>
      <c r="E27" s="17" t="n">
        <v>0.7184170471841704</v>
      </c>
      <c r="F27" s="7" t="n">
        <v>789600</v>
      </c>
      <c r="G27" s="7" t="n">
        <v>561792.5099999999</v>
      </c>
      <c r="H27" s="17" t="n">
        <v>0.7114900075987841</v>
      </c>
      <c r="I27" s="7" t="n">
        <v>561792.5099999999</v>
      </c>
      <c r="J27" s="7" t="n">
        <v>-227807.4900000001</v>
      </c>
    </row>
    <row r="28">
      <c r="A28" s="6" t="inlineStr">
        <is>
          <t>БАС</t>
        </is>
      </c>
      <c r="B28" s="6" t="inlineStr">
        <is>
          <t>Парфенова Ксения Александровна</t>
        </is>
      </c>
      <c r="C28" s="7" t="n">
        <v>101</v>
      </c>
      <c r="D28" s="7" t="n">
        <v>76</v>
      </c>
      <c r="E28" s="17" t="n">
        <v>0.7524752475247525</v>
      </c>
      <c r="F28" s="7" t="n">
        <v>168500</v>
      </c>
      <c r="G28" s="7" t="n">
        <v>137516.5</v>
      </c>
      <c r="H28" s="17" t="n">
        <v>0.8161216617210683</v>
      </c>
      <c r="I28" s="7" t="n">
        <v>137516.5</v>
      </c>
      <c r="J28" s="7" t="n">
        <v>-30983.5</v>
      </c>
    </row>
    <row r="29">
      <c r="A29" s="6" t="inlineStr">
        <is>
          <t>БАС</t>
        </is>
      </c>
      <c r="B29" s="6" t="inlineStr">
        <is>
          <t>Киселевская Яна Александровна</t>
        </is>
      </c>
      <c r="C29" s="7" t="n">
        <v>227</v>
      </c>
      <c r="D29" s="7" t="n">
        <v>218</v>
      </c>
      <c r="E29" s="17" t="n">
        <v>0.960352422907489</v>
      </c>
      <c r="F29" s="7" t="n">
        <v>321300</v>
      </c>
      <c r="G29" s="7" t="n">
        <v>297638.25</v>
      </c>
      <c r="H29" s="17" t="n">
        <v>0.9263562091503268</v>
      </c>
      <c r="I29" s="7" t="n">
        <v>297638.25</v>
      </c>
      <c r="J29" s="7" t="n">
        <v>-23661.75</v>
      </c>
    </row>
    <row r="30">
      <c r="A30" s="6" t="inlineStr">
        <is>
          <t>БАС</t>
        </is>
      </c>
      <c r="B30" s="6" t="inlineStr">
        <is>
          <t>Созонов Роман Алексеевич</t>
        </is>
      </c>
      <c r="C30" s="7" t="n">
        <v>101</v>
      </c>
      <c r="D30" s="7" t="n">
        <v>105</v>
      </c>
      <c r="E30" s="17" t="n">
        <v>1.03960396039604</v>
      </c>
      <c r="F30" s="7" t="n">
        <v>121400</v>
      </c>
      <c r="G30" s="7" t="n">
        <v>121912.5</v>
      </c>
      <c r="H30" s="17" t="n">
        <v>1.0042215815486</v>
      </c>
      <c r="I30" s="7" t="n">
        <v>121912.5</v>
      </c>
      <c r="J30" s="7" t="n">
        <v>512.5</v>
      </c>
    </row>
    <row r="31">
      <c r="A31" s="6" t="inlineStr">
        <is>
          <t>БАС</t>
        </is>
      </c>
      <c r="B31" s="6" t="inlineStr">
        <is>
          <t>Федяй Антон Владиславович</t>
        </is>
      </c>
      <c r="C31" s="7" t="n">
        <v>142</v>
      </c>
      <c r="D31" s="7" t="n">
        <v>165</v>
      </c>
      <c r="E31" s="17" t="n">
        <v>1.161971830985915</v>
      </c>
      <c r="F31" s="7" t="n">
        <v>124800</v>
      </c>
      <c r="G31" s="7" t="n">
        <v>152681</v>
      </c>
      <c r="H31" s="17" t="n">
        <v>1.223405448717949</v>
      </c>
      <c r="I31" s="7" t="n">
        <v>152681</v>
      </c>
      <c r="J31" s="7" t="n">
        <v>27881</v>
      </c>
    </row>
    <row r="32">
      <c r="A32" s="6" t="inlineStr">
        <is>
          <t>БАС</t>
        </is>
      </c>
      <c r="B32" s="6" t="inlineStr">
        <is>
          <t>Зайцев Анатолий Викторович</t>
        </is>
      </c>
      <c r="C32" s="7" t="n">
        <v>55</v>
      </c>
      <c r="D32" s="7" t="n">
        <v>77</v>
      </c>
      <c r="E32" s="17" t="n">
        <v>1.4</v>
      </c>
      <c r="F32" s="7" t="n">
        <v>90000</v>
      </c>
      <c r="G32" s="7" t="n">
        <v>121202.01</v>
      </c>
      <c r="H32" s="17" t="n">
        <v>1.346689</v>
      </c>
      <c r="I32" s="7" t="n">
        <v>121202.01</v>
      </c>
      <c r="J32" s="7" t="n">
        <v>31202.00999999999</v>
      </c>
    </row>
    <row r="33">
      <c r="A33" s="6" t="inlineStr">
        <is>
          <t>БАС</t>
        </is>
      </c>
      <c r="B33" s="6" t="inlineStr">
        <is>
          <t>Якимович Богдан Петрович</t>
        </is>
      </c>
      <c r="C33" s="7" t="n">
        <v>45</v>
      </c>
      <c r="D33" s="7" t="n">
        <v>64</v>
      </c>
      <c r="E33" s="17" t="n">
        <v>1.422222222222222</v>
      </c>
      <c r="F33" s="7" t="n">
        <v>83500</v>
      </c>
      <c r="G33" s="7" t="n">
        <v>119618.99</v>
      </c>
      <c r="H33" s="17" t="n">
        <v>1.432562754491018</v>
      </c>
      <c r="I33" s="7" t="n">
        <v>119618.99</v>
      </c>
      <c r="J33" s="7" t="n">
        <v>36118.98999999999</v>
      </c>
    </row>
    <row r="34">
      <c r="A34" s="6" t="inlineStr">
        <is>
          <t>ТЗ</t>
        </is>
      </c>
      <c r="B34" s="6" t="inlineStr">
        <is>
          <t>Журба Михаил Николаевич</t>
        </is>
      </c>
      <c r="C34" s="7" t="n">
        <v>18</v>
      </c>
      <c r="D34" s="7" t="n">
        <v>0</v>
      </c>
      <c r="E34" s="17" t="n">
        <v>0</v>
      </c>
      <c r="F34" s="7" t="n">
        <v>24900</v>
      </c>
      <c r="G34" s="7" t="n">
        <v>0</v>
      </c>
      <c r="H34" s="17" t="n">
        <v>0</v>
      </c>
      <c r="I34" s="7" t="n">
        <v>0</v>
      </c>
      <c r="J34" s="7" t="n">
        <v>-24900</v>
      </c>
    </row>
    <row r="35">
      <c r="A35" s="6" t="inlineStr">
        <is>
          <t>ТЗ</t>
        </is>
      </c>
      <c r="B35" s="6" t="inlineStr">
        <is>
          <t>Исаев Сарван Вугар Оглы</t>
        </is>
      </c>
      <c r="C35" s="7" t="n">
        <v>10</v>
      </c>
      <c r="D35" s="7" t="n">
        <v>0</v>
      </c>
      <c r="E35" s="17" t="n">
        <v>0</v>
      </c>
      <c r="F35" s="7" t="n">
        <v>16400</v>
      </c>
      <c r="G35" s="7" t="n">
        <v>0</v>
      </c>
      <c r="H35" s="17" t="n">
        <v>0</v>
      </c>
      <c r="I35" s="7" t="n">
        <v>0</v>
      </c>
      <c r="J35" s="7" t="n">
        <v>-16400</v>
      </c>
    </row>
    <row r="36">
      <c r="A36" s="6" t="inlineStr">
        <is>
          <t>ТЗ</t>
        </is>
      </c>
      <c r="B36" s="6" t="inlineStr">
        <is>
          <t>Пузощатова Екатерина Викторовна</t>
        </is>
      </c>
      <c r="C36" s="7" t="n">
        <v>44</v>
      </c>
      <c r="D36" s="7" t="n">
        <v>23</v>
      </c>
      <c r="E36" s="17" t="n">
        <v>0.5227272727272727</v>
      </c>
      <c r="F36" s="7" t="n">
        <v>73800</v>
      </c>
      <c r="G36" s="7" t="n">
        <v>37962</v>
      </c>
      <c r="H36" s="17" t="n">
        <v>0.514390243902439</v>
      </c>
      <c r="I36" s="7" t="n">
        <v>37962</v>
      </c>
      <c r="J36" s="7" t="n">
        <v>-35838</v>
      </c>
    </row>
    <row r="37">
      <c r="A37" s="6" t="inlineStr">
        <is>
          <t>ТЗ</t>
        </is>
      </c>
      <c r="B37" s="6" t="inlineStr">
        <is>
          <t>Шумилова Наталья Альбертовна</t>
        </is>
      </c>
      <c r="C37" s="7" t="n">
        <v>14</v>
      </c>
      <c r="D37" s="7" t="n">
        <v>12</v>
      </c>
      <c r="E37" s="17" t="n">
        <v>0.8571428571428571</v>
      </c>
      <c r="F37" s="7" t="n">
        <v>24100</v>
      </c>
      <c r="G37" s="7" t="n">
        <v>18703</v>
      </c>
      <c r="H37" s="17" t="n">
        <v>0.7760580912863071</v>
      </c>
      <c r="I37" s="7" t="n">
        <v>18703</v>
      </c>
      <c r="J37" s="7" t="n">
        <v>-5397</v>
      </c>
    </row>
    <row r="38">
      <c r="A38" s="6" t="inlineStr">
        <is>
          <t>ТЗ</t>
        </is>
      </c>
      <c r="B38" s="6" t="inlineStr">
        <is>
          <t>Бажев Михаил Валерьевич</t>
        </is>
      </c>
      <c r="C38" s="7" t="n">
        <v>90</v>
      </c>
      <c r="D38" s="7" t="n">
        <v>85</v>
      </c>
      <c r="E38" s="17" t="n">
        <v>0.9444444444444444</v>
      </c>
      <c r="F38" s="7" t="n">
        <v>180100</v>
      </c>
      <c r="G38" s="7" t="n">
        <v>152475.6</v>
      </c>
      <c r="H38" s="17" t="n">
        <v>0.8466163242642977</v>
      </c>
      <c r="I38" s="7" t="n">
        <v>152475.6</v>
      </c>
      <c r="J38" s="7" t="n">
        <v>-27624.39999999999</v>
      </c>
    </row>
    <row r="39">
      <c r="A39" s="6" t="inlineStr">
        <is>
          <t>ТЗ</t>
        </is>
      </c>
      <c r="B39" s="6" t="inlineStr">
        <is>
          <t>Зеленцова Алёна Витальевна</t>
        </is>
      </c>
      <c r="C39" s="7" t="n">
        <v>39</v>
      </c>
      <c r="D39" s="7" t="n">
        <v>34</v>
      </c>
      <c r="E39" s="17" t="n">
        <v>0.8717948717948718</v>
      </c>
      <c r="F39" s="7" t="n">
        <v>60200</v>
      </c>
      <c r="G39" s="7" t="n">
        <v>55400.00999999999</v>
      </c>
      <c r="H39" s="17" t="n">
        <v>0.9202659468438538</v>
      </c>
      <c r="I39" s="7" t="n">
        <v>55400.00999999999</v>
      </c>
      <c r="J39" s="7" t="n">
        <v>-4799.990000000005</v>
      </c>
    </row>
    <row r="40">
      <c r="A40" s="6" t="inlineStr">
        <is>
          <t>ТЗ</t>
        </is>
      </c>
      <c r="B40" s="6" t="inlineStr">
        <is>
          <t>Краснобородикова Анастасия Иорданова</t>
        </is>
      </c>
      <c r="C40" s="7" t="n">
        <v>27</v>
      </c>
      <c r="D40" s="7" t="n">
        <v>24</v>
      </c>
      <c r="E40" s="17" t="n">
        <v>0.8888888888888888</v>
      </c>
      <c r="F40" s="7" t="n">
        <v>36700</v>
      </c>
      <c r="G40" s="7" t="n">
        <v>36032.66</v>
      </c>
      <c r="H40" s="17" t="n">
        <v>0.9818163487738421</v>
      </c>
      <c r="I40" s="7" t="n">
        <v>36032.66</v>
      </c>
      <c r="J40" s="7" t="n">
        <v>-667.3399999999965</v>
      </c>
    </row>
    <row r="41">
      <c r="A41" s="6" t="inlineStr">
        <is>
          <t>ТЗ</t>
        </is>
      </c>
      <c r="B41" s="6" t="inlineStr">
        <is>
          <t>Карагодин Никита Константинович</t>
        </is>
      </c>
      <c r="C41" s="7" t="n">
        <v>21</v>
      </c>
      <c r="D41" s="7" t="n">
        <v>20</v>
      </c>
      <c r="E41" s="17" t="n">
        <v>0.9523809523809523</v>
      </c>
      <c r="F41" s="7" t="n">
        <v>30400</v>
      </c>
      <c r="G41" s="7" t="n">
        <v>30347.5</v>
      </c>
      <c r="H41" s="17" t="n">
        <v>0.9982730263157895</v>
      </c>
      <c r="I41" s="7" t="n">
        <v>30347.5</v>
      </c>
      <c r="J41" s="7" t="n">
        <v>-52.5</v>
      </c>
    </row>
    <row r="42">
      <c r="A42" s="6" t="inlineStr">
        <is>
          <t>ТЗ</t>
        </is>
      </c>
      <c r="B42" s="6" t="inlineStr">
        <is>
          <t>Мясик Елизавета Сергеевна</t>
        </is>
      </c>
      <c r="C42" s="7" t="n">
        <v>89</v>
      </c>
      <c r="D42" s="7" t="n">
        <v>95</v>
      </c>
      <c r="E42" s="17" t="n">
        <v>1.067415730337079</v>
      </c>
      <c r="F42" s="7" t="n">
        <v>180100</v>
      </c>
      <c r="G42" s="7" t="n">
        <v>191754.25</v>
      </c>
      <c r="H42" s="17" t="n">
        <v>1.064709883398112</v>
      </c>
      <c r="I42" s="7" t="n">
        <v>191754.25</v>
      </c>
      <c r="J42" s="7" t="n">
        <v>11654.25</v>
      </c>
    </row>
    <row r="43">
      <c r="A43" s="6" t="inlineStr">
        <is>
          <t>ТЗ</t>
        </is>
      </c>
      <c r="B43" s="6" t="inlineStr">
        <is>
          <t>Бакшеева Аделия Фаилевна</t>
        </is>
      </c>
      <c r="C43" s="7" t="n">
        <v>22</v>
      </c>
      <c r="D43" s="7" t="n">
        <v>25</v>
      </c>
      <c r="E43" s="17" t="n">
        <v>1.136363636363636</v>
      </c>
      <c r="F43" s="7" t="n">
        <v>30500</v>
      </c>
      <c r="G43" s="7" t="n">
        <v>35022</v>
      </c>
      <c r="H43" s="17" t="n">
        <v>1.148262295081967</v>
      </c>
      <c r="I43" s="7" t="n">
        <v>35022</v>
      </c>
      <c r="J43" s="7" t="n">
        <v>4522</v>
      </c>
    </row>
    <row r="44">
      <c r="A44" s="6" t="inlineStr">
        <is>
          <t>ТЗ</t>
        </is>
      </c>
      <c r="B44" s="6" t="inlineStr">
        <is>
          <t>Грищенко Андрей Сергеевич</t>
        </is>
      </c>
      <c r="C44" s="7" t="n">
        <v>102</v>
      </c>
      <c r="D44" s="7" t="n">
        <v>113</v>
      </c>
      <c r="E44" s="17" t="n">
        <v>1.107843137254902</v>
      </c>
      <c r="F44" s="7" t="n">
        <v>148700</v>
      </c>
      <c r="G44" s="7" t="n">
        <v>174400.25</v>
      </c>
      <c r="H44" s="17" t="n">
        <v>1.172832885003362</v>
      </c>
      <c r="I44" s="7" t="n">
        <v>174400.25</v>
      </c>
      <c r="J44" s="7" t="n">
        <v>25700.25</v>
      </c>
    </row>
    <row r="45">
      <c r="A45" s="6" t="inlineStr">
        <is>
          <t>ТЗ</t>
        </is>
      </c>
      <c r="B45" s="6" t="inlineStr">
        <is>
          <t>Егиазарян Эльмира Яновна</t>
        </is>
      </c>
      <c r="C45" s="7" t="n">
        <v>89</v>
      </c>
      <c r="D45" s="7" t="n">
        <v>113</v>
      </c>
      <c r="E45" s="17" t="n">
        <v>1.269662921348315</v>
      </c>
      <c r="F45" s="7" t="n">
        <v>196300</v>
      </c>
      <c r="G45" s="7" t="n">
        <v>243477.38</v>
      </c>
      <c r="H45" s="17" t="n">
        <v>1.240333061640347</v>
      </c>
      <c r="I45" s="7" t="n">
        <v>243477.38</v>
      </c>
      <c r="J45" s="7" t="n">
        <v>47177.38</v>
      </c>
    </row>
    <row r="46">
      <c r="A46" s="6" t="inlineStr">
        <is>
          <t>ТЗ</t>
        </is>
      </c>
      <c r="B46" s="6" t="inlineStr">
        <is>
          <t>Шуваев Данил Александрович</t>
        </is>
      </c>
      <c r="C46" s="7" t="n">
        <v>127</v>
      </c>
      <c r="D46" s="7" t="n">
        <v>174</v>
      </c>
      <c r="E46" s="17" t="n">
        <v>1.37007874015748</v>
      </c>
      <c r="F46" s="7" t="n">
        <v>228100</v>
      </c>
      <c r="G46" s="7" t="n">
        <v>286164.77</v>
      </c>
      <c r="H46" s="17" t="n">
        <v>1.254558395440596</v>
      </c>
      <c r="I46" s="7" t="n">
        <v>286164.77</v>
      </c>
      <c r="J46" s="7" t="n">
        <v>58064.77000000002</v>
      </c>
    </row>
    <row r="47">
      <c r="A47" s="6" t="inlineStr">
        <is>
          <t>ТЗ</t>
        </is>
      </c>
      <c r="B47" s="6" t="inlineStr">
        <is>
          <t>Панкрац Наталья Владимировна</t>
        </is>
      </c>
      <c r="C47" s="7" t="n">
        <v>20</v>
      </c>
      <c r="D47" s="7" t="n">
        <v>29</v>
      </c>
      <c r="E47" s="17" t="n">
        <v>1.45</v>
      </c>
      <c r="F47" s="7" t="n">
        <v>26500</v>
      </c>
      <c r="G47" s="7" t="n">
        <v>36655.75</v>
      </c>
      <c r="H47" s="17" t="n">
        <v>1.383235849056604</v>
      </c>
      <c r="I47" s="7" t="n">
        <v>36655.75</v>
      </c>
      <c r="J47" s="7" t="n">
        <v>10155.75</v>
      </c>
    </row>
    <row r="48">
      <c r="A48" s="6" t="inlineStr">
        <is>
          <t>ТЗ</t>
        </is>
      </c>
      <c r="B48" s="6" t="inlineStr">
        <is>
          <t>Николаева Татьяна Владимировна</t>
        </is>
      </c>
      <c r="C48" s="7" t="n">
        <v>23</v>
      </c>
      <c r="D48" s="7" t="n">
        <v>26</v>
      </c>
      <c r="E48" s="17" t="n">
        <v>1.130434782608696</v>
      </c>
      <c r="F48" s="7" t="n">
        <v>19200</v>
      </c>
      <c r="G48" s="7" t="n">
        <v>27130</v>
      </c>
      <c r="H48" s="17" t="n">
        <v>1.413020833333333</v>
      </c>
      <c r="I48" s="7" t="n">
        <v>27130</v>
      </c>
      <c r="J48" s="7" t="n">
        <v>7930</v>
      </c>
    </row>
    <row r="49">
      <c r="A49" s="6" t="inlineStr">
        <is>
          <t>ТЗ</t>
        </is>
      </c>
      <c r="B49" s="6" t="inlineStr">
        <is>
          <t>Стрежнев Сергей Александрович</t>
        </is>
      </c>
      <c r="C49" s="7" t="n">
        <v>72</v>
      </c>
      <c r="D49" s="7" t="n">
        <v>107</v>
      </c>
      <c r="E49" s="17" t="n">
        <v>1.486111111111111</v>
      </c>
      <c r="F49" s="7" t="n">
        <v>165400</v>
      </c>
      <c r="G49" s="7" t="n">
        <v>237148.25</v>
      </c>
      <c r="H49" s="17" t="n">
        <v>1.433786275695284</v>
      </c>
      <c r="I49" s="7" t="n">
        <v>237148.25</v>
      </c>
      <c r="J49" s="7" t="n">
        <v>71748.25</v>
      </c>
    </row>
    <row r="50">
      <c r="A50" s="6" t="inlineStr">
        <is>
          <t>ТЗ</t>
        </is>
      </c>
      <c r="B50" s="6" t="inlineStr">
        <is>
          <t>Русакова Юлия Андреевна</t>
        </is>
      </c>
      <c r="C50" s="7" t="n">
        <v>61</v>
      </c>
      <c r="D50" s="7" t="n">
        <v>85</v>
      </c>
      <c r="E50" s="17" t="n">
        <v>1.39344262295082</v>
      </c>
      <c r="F50" s="7" t="n">
        <v>110000</v>
      </c>
      <c r="G50" s="7" t="n">
        <v>158747.75</v>
      </c>
      <c r="H50" s="17" t="n">
        <v>1.443161363636364</v>
      </c>
      <c r="I50" s="7" t="n">
        <v>158747.75</v>
      </c>
      <c r="J50" s="7" t="n">
        <v>48747.75</v>
      </c>
    </row>
    <row r="51">
      <c r="A51" s="6" t="inlineStr">
        <is>
          <t>ТЗ</t>
        </is>
      </c>
      <c r="B51" s="6" t="inlineStr">
        <is>
          <t>Петрова Татьяна Андреевна</t>
        </is>
      </c>
      <c r="C51" s="7" t="n">
        <v>44</v>
      </c>
      <c r="D51" s="7" t="n">
        <v>65</v>
      </c>
      <c r="E51" s="17" t="n">
        <v>1.477272727272727</v>
      </c>
      <c r="F51" s="7" t="n">
        <v>77400</v>
      </c>
      <c r="G51" s="7" t="n">
        <v>114636.5</v>
      </c>
      <c r="H51" s="17" t="n">
        <v>1.48109173126615</v>
      </c>
      <c r="I51" s="7" t="n">
        <v>114636.5</v>
      </c>
      <c r="J51" s="7" t="n">
        <v>37236.5</v>
      </c>
    </row>
    <row r="52">
      <c r="A52" s="6" t="inlineStr">
        <is>
          <t>ТЗ</t>
        </is>
      </c>
      <c r="B52" s="6" t="inlineStr">
        <is>
          <t>Дубровин Евгений Андреевич</t>
        </is>
      </c>
      <c r="C52" s="7" t="n">
        <v>120</v>
      </c>
      <c r="D52" s="7" t="n">
        <v>179</v>
      </c>
      <c r="E52" s="17" t="n">
        <v>1.491666666666667</v>
      </c>
      <c r="F52" s="7" t="n">
        <v>236400</v>
      </c>
      <c r="G52" s="7" t="n">
        <v>363184.69</v>
      </c>
      <c r="H52" s="17" t="n">
        <v>1.536314255499154</v>
      </c>
      <c r="I52" s="7" t="n">
        <v>363184.69</v>
      </c>
      <c r="J52" s="7" t="n">
        <v>126784.69</v>
      </c>
    </row>
    <row r="53">
      <c r="A53" s="6" t="inlineStr">
        <is>
          <t>ТЗ</t>
        </is>
      </c>
      <c r="B53" s="6" t="inlineStr">
        <is>
          <t>Акберов Эльнур Акрем Оглы</t>
        </is>
      </c>
      <c r="C53" s="7" t="n">
        <v>23</v>
      </c>
      <c r="D53" s="7" t="n">
        <v>45</v>
      </c>
      <c r="E53" s="17" t="n">
        <v>1.956521739130435</v>
      </c>
      <c r="F53" s="7" t="n">
        <v>34800</v>
      </c>
      <c r="G53" s="7" t="n">
        <v>65436.99000000001</v>
      </c>
      <c r="H53" s="17" t="n">
        <v>1.880373275862069</v>
      </c>
      <c r="I53" s="7" t="n">
        <v>65436.99000000001</v>
      </c>
      <c r="J53" s="7" t="n">
        <v>30636.99000000001</v>
      </c>
    </row>
    <row r="54">
      <c r="A54" s="6" t="inlineStr">
        <is>
          <t>ГП</t>
        </is>
      </c>
      <c r="B54" s="6" t="inlineStr">
        <is>
          <t>Мусиенко Любовь Петровна</t>
        </is>
      </c>
      <c r="C54" s="7" t="n">
        <v>3</v>
      </c>
      <c r="D54" s="7" t="n">
        <v>0</v>
      </c>
      <c r="E54" s="17" t="n">
        <v>0</v>
      </c>
      <c r="F54" s="7" t="n">
        <v>2300</v>
      </c>
      <c r="G54" s="7" t="n">
        <v>0</v>
      </c>
      <c r="H54" s="17" t="n">
        <v>0</v>
      </c>
      <c r="I54" s="7" t="n">
        <v>0</v>
      </c>
      <c r="J54" s="7" t="n">
        <v>-2300</v>
      </c>
    </row>
    <row r="55">
      <c r="A55" s="6" t="inlineStr">
        <is>
          <t>ГП</t>
        </is>
      </c>
      <c r="B55" s="6" t="inlineStr">
        <is>
          <t>Володина Ирина Анатольевна</t>
        </is>
      </c>
      <c r="C55" s="7" t="n">
        <v>11</v>
      </c>
      <c r="D55" s="7" t="n">
        <v>4</v>
      </c>
      <c r="E55" s="17" t="n">
        <v>0.3636363636363636</v>
      </c>
      <c r="F55" s="7" t="n">
        <v>9000</v>
      </c>
      <c r="G55" s="7" t="n">
        <v>3907</v>
      </c>
      <c r="H55" s="17" t="n">
        <v>0.4341111111111111</v>
      </c>
      <c r="I55" s="7" t="n">
        <v>3907</v>
      </c>
      <c r="J55" s="7" t="n">
        <v>-5093</v>
      </c>
    </row>
    <row r="56">
      <c r="A56" s="6" t="inlineStr">
        <is>
          <t>ГП</t>
        </is>
      </c>
      <c r="B56" s="6" t="inlineStr">
        <is>
          <t>Мирошниченко Анастасия Константиновна</t>
        </is>
      </c>
      <c r="C56" s="7" t="n">
        <v>33</v>
      </c>
      <c r="D56" s="7" t="n">
        <v>22</v>
      </c>
      <c r="E56" s="17" t="n">
        <v>0.6666666666666666</v>
      </c>
      <c r="F56" s="7" t="n">
        <v>38500</v>
      </c>
      <c r="G56" s="7" t="n">
        <v>23542.5</v>
      </c>
      <c r="H56" s="17" t="n">
        <v>0.6114935064935065</v>
      </c>
      <c r="I56" s="7" t="n">
        <v>23542.5</v>
      </c>
      <c r="J56" s="7" t="n">
        <v>-14957.5</v>
      </c>
    </row>
    <row r="57">
      <c r="A57" s="6" t="inlineStr">
        <is>
          <t>ГП</t>
        </is>
      </c>
      <c r="B57" s="6" t="inlineStr">
        <is>
          <t>Блинова Мария Александровна</t>
        </is>
      </c>
      <c r="C57" s="7" t="n">
        <v>139</v>
      </c>
      <c r="D57" s="7" t="n">
        <v>147</v>
      </c>
      <c r="E57" s="17" t="n">
        <v>1.057553956834532</v>
      </c>
      <c r="F57" s="7" t="n">
        <v>119300</v>
      </c>
      <c r="G57" s="7" t="n">
        <v>125998.66</v>
      </c>
      <c r="H57" s="17" t="n">
        <v>1.056149706621961</v>
      </c>
      <c r="I57" s="7" t="n">
        <v>125998.66</v>
      </c>
      <c r="J57" s="7" t="n">
        <v>6698.660000000003</v>
      </c>
    </row>
    <row r="58">
      <c r="A58" s="6" t="inlineStr">
        <is>
          <t>ГП</t>
        </is>
      </c>
      <c r="B58" s="6" t="inlineStr">
        <is>
          <t>Ямова Жанна Николаевна</t>
        </is>
      </c>
      <c r="C58" s="7" t="n">
        <v>97</v>
      </c>
      <c r="D58" s="7" t="n">
        <v>100</v>
      </c>
      <c r="E58" s="17" t="n">
        <v>1.030927835051546</v>
      </c>
      <c r="F58" s="7" t="n">
        <v>139500</v>
      </c>
      <c r="G58" s="7" t="n">
        <v>152626.32</v>
      </c>
      <c r="H58" s="17" t="n">
        <v>1.094095483870968</v>
      </c>
      <c r="I58" s="7" t="n">
        <v>152626.32</v>
      </c>
      <c r="J58" s="7" t="n">
        <v>13126.32000000001</v>
      </c>
    </row>
    <row r="59">
      <c r="A59" s="6" t="inlineStr">
        <is>
          <t>ГП</t>
        </is>
      </c>
      <c r="B59" s="6" t="inlineStr">
        <is>
          <t>Шахова Юлия Александровна</t>
        </is>
      </c>
      <c r="C59" s="7" t="n">
        <v>54</v>
      </c>
      <c r="D59" s="7" t="n">
        <v>55</v>
      </c>
      <c r="E59" s="17" t="n">
        <v>1.018518518518519</v>
      </c>
      <c r="F59" s="7" t="n">
        <v>63500</v>
      </c>
      <c r="G59" s="7" t="n">
        <v>79928.34</v>
      </c>
      <c r="H59" s="17" t="n">
        <v>1.258714015748031</v>
      </c>
      <c r="I59" s="7" t="n">
        <v>79928.34</v>
      </c>
      <c r="J59" s="7" t="n">
        <v>16428.34</v>
      </c>
    </row>
    <row r="60">
      <c r="A60" s="6" t="inlineStr">
        <is>
          <t>ГП</t>
        </is>
      </c>
      <c r="B60" s="6" t="inlineStr">
        <is>
          <t>Сабирова Дина Юрьевна</t>
        </is>
      </c>
      <c r="C60" s="7" t="n">
        <v>19</v>
      </c>
      <c r="D60" s="7" t="n">
        <v>29</v>
      </c>
      <c r="E60" s="17" t="n">
        <v>1.526315789473684</v>
      </c>
      <c r="F60" s="7" t="n">
        <v>27900</v>
      </c>
      <c r="G60" s="7" t="n">
        <v>42018.5</v>
      </c>
      <c r="H60" s="17" t="n">
        <v>1.506039426523297</v>
      </c>
      <c r="I60" s="7" t="n">
        <v>42018.5</v>
      </c>
      <c r="J60" s="7" t="n">
        <v>14118.5</v>
      </c>
    </row>
    <row r="61">
      <c r="A61" s="6" t="inlineStr">
        <is>
          <t>БИ</t>
        </is>
      </c>
      <c r="B61" s="6" t="inlineStr">
        <is>
          <t>Кармушев Ростислав Николаевич</t>
        </is>
      </c>
      <c r="C61" s="7" t="n">
        <v>17</v>
      </c>
      <c r="D61" s="7" t="n">
        <v>14</v>
      </c>
      <c r="E61" s="17" t="n">
        <v>0.8235294117647058</v>
      </c>
      <c r="F61" s="7" t="n">
        <v>20800</v>
      </c>
      <c r="G61" s="7" t="n">
        <v>19866.5</v>
      </c>
      <c r="H61" s="17" t="n">
        <v>0.9551201923076923</v>
      </c>
      <c r="I61" s="7" t="n">
        <v>19866.5</v>
      </c>
      <c r="J61" s="7" t="n">
        <v>-933.5</v>
      </c>
    </row>
    <row r="62">
      <c r="A62" s="6" t="inlineStr">
        <is>
          <t>БИ</t>
        </is>
      </c>
      <c r="B62" s="6" t="inlineStr">
        <is>
          <t>Ширгаков Эдуард Фликсович</t>
        </is>
      </c>
      <c r="C62" s="7" t="n">
        <v>82</v>
      </c>
      <c r="D62" s="7" t="n">
        <v>54</v>
      </c>
      <c r="E62" s="17" t="n">
        <v>0.6585365853658537</v>
      </c>
      <c r="F62" s="7" t="n">
        <v>48000</v>
      </c>
      <c r="G62" s="7" t="n">
        <v>50277.25</v>
      </c>
      <c r="H62" s="17" t="n">
        <v>1.047442708333333</v>
      </c>
      <c r="I62" s="7" t="n">
        <v>50277.25</v>
      </c>
      <c r="J62" s="7" t="n">
        <v>2277.25</v>
      </c>
    </row>
    <row r="63">
      <c r="A63" s="6" t="inlineStr">
        <is>
          <t>БИ</t>
        </is>
      </c>
      <c r="B63" s="6" t="inlineStr">
        <is>
          <t>Кадыров Вадим Камильевич</t>
        </is>
      </c>
      <c r="C63" s="7" t="n">
        <v>1</v>
      </c>
      <c r="D63" s="7" t="n">
        <v>2</v>
      </c>
      <c r="E63" s="17" t="n">
        <v>2</v>
      </c>
      <c r="F63" s="7" t="n">
        <v>1200</v>
      </c>
      <c r="G63" s="7" t="n">
        <v>2975</v>
      </c>
      <c r="H63" s="17" t="n">
        <v>2.479166666666667</v>
      </c>
      <c r="I63" s="7" t="n">
        <v>2975</v>
      </c>
      <c r="J63" s="7" t="n">
        <v>1775</v>
      </c>
    </row>
    <row r="67">
      <c r="A67" s="16" t="inlineStr">
        <is>
          <t>Дорожная карта по дням</t>
        </is>
      </c>
    </row>
    <row r="68">
      <c r="A68" s="13" t="inlineStr">
        <is>
          <t>День</t>
        </is>
      </c>
      <c r="B68" s="13" t="inlineStr">
        <is>
          <t>Дата</t>
        </is>
      </c>
      <c r="C68" s="13" t="inlineStr">
        <is>
          <t>План ₽ накоп.</t>
        </is>
      </c>
      <c r="D68" s="13" t="inlineStr">
        <is>
          <t>Факт ₽ день</t>
        </is>
      </c>
      <c r="E68" s="13" t="inlineStr">
        <is>
          <t>Факт ₽ накоп.</t>
        </is>
      </c>
      <c r="F68" s="13" t="inlineStr">
        <is>
          <t>% ₽</t>
        </is>
      </c>
      <c r="G68" s="13" t="inlineStr">
        <is>
          <t>План трен. накоп.</t>
        </is>
      </c>
      <c r="H68" s="13" t="inlineStr">
        <is>
          <t>Факт трен. день</t>
        </is>
      </c>
      <c r="I68" s="13" t="inlineStr">
        <is>
          <t>Факт трен. накоп.</t>
        </is>
      </c>
      <c r="J68" s="13" t="inlineStr">
        <is>
          <t>% трен.</t>
        </is>
      </c>
    </row>
    <row r="69">
      <c r="A69" s="6" t="n">
        <v>1</v>
      </c>
      <c r="B69" s="6" t="inlineStr">
        <is>
          <t>01.05.2026</t>
        </is>
      </c>
      <c r="C69" s="7" t="n">
        <v>140967.7419354839</v>
      </c>
      <c r="D69" s="7" t="n">
        <v>153986.67</v>
      </c>
      <c r="E69" s="7" t="n">
        <v>153986.67</v>
      </c>
      <c r="F69" s="17" t="n">
        <v>1.09235395194508</v>
      </c>
      <c r="G69" s="7" t="n">
        <v>96.61290322580645</v>
      </c>
      <c r="H69" s="7" t="n">
        <v>99</v>
      </c>
      <c r="I69" s="7" t="n">
        <v>99</v>
      </c>
      <c r="J69" s="17" t="n">
        <v>1.024707846410684</v>
      </c>
    </row>
    <row r="70">
      <c r="A70" s="6" t="n">
        <v>2</v>
      </c>
      <c r="B70" s="6" t="inlineStr">
        <is>
          <t>02.05.2026</t>
        </is>
      </c>
      <c r="C70" s="7" t="n">
        <v>281935.4838709678</v>
      </c>
      <c r="D70" s="7" t="n">
        <v>48810.99000000001</v>
      </c>
      <c r="E70" s="7" t="n">
        <v>202797.66</v>
      </c>
      <c r="F70" s="17" t="n">
        <v>0.7193052013729978</v>
      </c>
      <c r="G70" s="7" t="n">
        <v>193.2258064516129</v>
      </c>
      <c r="H70" s="7" t="n">
        <v>38</v>
      </c>
      <c r="I70" s="7" t="n">
        <v>137</v>
      </c>
      <c r="J70" s="17" t="n">
        <v>0.7090150250417363</v>
      </c>
    </row>
    <row r="71">
      <c r="A71" s="6" t="n">
        <v>3</v>
      </c>
      <c r="B71" s="6" t="inlineStr">
        <is>
          <t>03.05.2026</t>
        </is>
      </c>
      <c r="C71" s="7" t="n">
        <v>422903.2258064516</v>
      </c>
      <c r="D71" s="7" t="n">
        <v>38891.75</v>
      </c>
      <c r="E71" s="7" t="n">
        <v>241689.41</v>
      </c>
      <c r="F71" s="17" t="n">
        <v>0.5715005118230359</v>
      </c>
      <c r="G71" s="7" t="n">
        <v>289.8387096774193</v>
      </c>
      <c r="H71" s="7" t="n">
        <v>25</v>
      </c>
      <c r="I71" s="7" t="n">
        <v>162</v>
      </c>
      <c r="J71" s="17" t="n">
        <v>0.5589315525876462</v>
      </c>
    </row>
    <row r="72">
      <c r="A72" s="6" t="n">
        <v>4</v>
      </c>
      <c r="B72" s="6" t="inlineStr">
        <is>
          <t>04.05.2026</t>
        </is>
      </c>
      <c r="C72" s="7" t="n">
        <v>563870.9677419355</v>
      </c>
      <c r="D72" s="7" t="n">
        <v>183801.45</v>
      </c>
      <c r="E72" s="7" t="n">
        <v>425490.86</v>
      </c>
      <c r="F72" s="17" t="n">
        <v>0.7545890537757437</v>
      </c>
      <c r="G72" s="7" t="n">
        <v>386.4516129032258</v>
      </c>
      <c r="H72" s="7" t="n">
        <v>100</v>
      </c>
      <c r="I72" s="7" t="n">
        <v>262</v>
      </c>
      <c r="J72" s="17" t="n">
        <v>0.6779632721202004</v>
      </c>
    </row>
    <row r="73">
      <c r="A73" s="6" t="n">
        <v>5</v>
      </c>
      <c r="B73" s="6" t="inlineStr">
        <is>
          <t>05.05.2026</t>
        </is>
      </c>
      <c r="C73" s="7" t="n">
        <v>704838.7096774194</v>
      </c>
      <c r="D73" s="7" t="n">
        <v>202764.65</v>
      </c>
      <c r="E73" s="7" t="n">
        <v>628255.51</v>
      </c>
      <c r="F73" s="17" t="n">
        <v>0.8913464901601831</v>
      </c>
      <c r="G73" s="7" t="n">
        <v>483.0645161290323</v>
      </c>
      <c r="H73" s="7" t="n">
        <v>154</v>
      </c>
      <c r="I73" s="7" t="n">
        <v>416</v>
      </c>
      <c r="J73" s="17" t="n">
        <v>0.8611686143572621</v>
      </c>
    </row>
    <row r="74">
      <c r="A74" s="6" t="n">
        <v>6</v>
      </c>
      <c r="B74" s="6" t="inlineStr">
        <is>
          <t>06.05.2026</t>
        </is>
      </c>
      <c r="C74" s="7" t="n">
        <v>845806.4516129033</v>
      </c>
      <c r="D74" s="7" t="n">
        <v>187412.42</v>
      </c>
      <c r="E74" s="7" t="n">
        <v>815667.9300000001</v>
      </c>
      <c r="F74" s="17" t="n">
        <v>0.9643671178489702</v>
      </c>
      <c r="G74" s="7" t="n">
        <v>579.6774193548387</v>
      </c>
      <c r="H74" s="7" t="n">
        <v>127</v>
      </c>
      <c r="I74" s="7" t="n">
        <v>543</v>
      </c>
      <c r="J74" s="17" t="n">
        <v>0.9367278797996662</v>
      </c>
    </row>
    <row r="75">
      <c r="A75" s="6" t="n">
        <v>7</v>
      </c>
      <c r="B75" s="6" t="inlineStr">
        <is>
          <t>07.05.2026</t>
        </is>
      </c>
      <c r="C75" s="7" t="n">
        <v>986774.1935483871</v>
      </c>
      <c r="D75" s="7" t="n">
        <v>158912.96</v>
      </c>
      <c r="E75" s="7" t="n">
        <v>974580.89</v>
      </c>
      <c r="F75" s="17" t="n">
        <v>0.9876432687152664</v>
      </c>
      <c r="G75" s="7" t="n">
        <v>676.2903225806451</v>
      </c>
      <c r="H75" s="7" t="n">
        <v>105</v>
      </c>
      <c r="I75" s="7" t="n">
        <v>648</v>
      </c>
      <c r="J75" s="17" t="n">
        <v>0.9581683758645362</v>
      </c>
    </row>
    <row r="76">
      <c r="A76" s="6" t="n">
        <v>8</v>
      </c>
      <c r="B76" s="6" t="inlineStr">
        <is>
          <t>08.05.2026</t>
        </is>
      </c>
      <c r="C76" s="7" t="n">
        <v>1127741.935483871</v>
      </c>
      <c r="D76" s="7" t="n">
        <v>182922.65</v>
      </c>
      <c r="E76" s="7" t="n">
        <v>1157503.54</v>
      </c>
      <c r="F76" s="17" t="n">
        <v>1.026390438787185</v>
      </c>
      <c r="G76" s="7" t="n">
        <v>772.9032258064516</v>
      </c>
      <c r="H76" s="7" t="n">
        <v>121</v>
      </c>
      <c r="I76" s="7" t="n">
        <v>769</v>
      </c>
      <c r="J76" s="17" t="n">
        <v>0.9949499165275459</v>
      </c>
    </row>
    <row r="77">
      <c r="A77" s="6" t="n">
        <v>9</v>
      </c>
      <c r="B77" s="6" t="inlineStr">
        <is>
          <t>09.05.2026</t>
        </is>
      </c>
      <c r="C77" s="7" t="n">
        <v>1268709.677419355</v>
      </c>
      <c r="D77" s="7" t="n">
        <v>84840.38</v>
      </c>
      <c r="E77" s="7" t="n">
        <v>1242343.92</v>
      </c>
      <c r="F77" s="17" t="n">
        <v>0.9792184469870326</v>
      </c>
      <c r="G77" s="7" t="n">
        <v>869.516129032258</v>
      </c>
      <c r="H77" s="7" t="n">
        <v>58</v>
      </c>
      <c r="I77" s="7" t="n">
        <v>827</v>
      </c>
      <c r="J77" s="17" t="n">
        <v>0.9511036913374142</v>
      </c>
    </row>
    <row r="78">
      <c r="A78" s="6" t="n">
        <v>10</v>
      </c>
      <c r="B78" s="6" t="inlineStr">
        <is>
          <t>10.05.2026</t>
        </is>
      </c>
      <c r="C78" s="7" t="n">
        <v>1409677.419354839</v>
      </c>
      <c r="D78" s="7" t="n">
        <v>36035.67</v>
      </c>
      <c r="E78" s="7" t="n">
        <v>1278379.59</v>
      </c>
      <c r="F78" s="17" t="n">
        <v>0.9068596633867275</v>
      </c>
      <c r="G78" s="7" t="n">
        <v>966.1290322580645</v>
      </c>
      <c r="H78" s="7" t="n">
        <v>24</v>
      </c>
      <c r="I78" s="7" t="n">
        <v>851</v>
      </c>
      <c r="J78" s="17" t="n">
        <v>0.8808347245409015</v>
      </c>
    </row>
    <row r="79">
      <c r="A79" s="6" t="n">
        <v>11</v>
      </c>
      <c r="B79" s="6" t="inlineStr">
        <is>
          <t>11.05.2026</t>
        </is>
      </c>
      <c r="C79" s="7" t="n">
        <v>1550645.161290323</v>
      </c>
      <c r="D79" s="7" t="n">
        <v>160349.29</v>
      </c>
      <c r="E79" s="7" t="n">
        <v>1438728.88</v>
      </c>
      <c r="F79" s="17" t="n">
        <v>0.9278259887663822</v>
      </c>
      <c r="G79" s="7" t="n">
        <v>1062.741935483871</v>
      </c>
      <c r="H79" s="7" t="n">
        <v>102</v>
      </c>
      <c r="I79" s="7" t="n">
        <v>953</v>
      </c>
      <c r="J79" s="17" t="n">
        <v>0.8967369858855668</v>
      </c>
    </row>
    <row r="80">
      <c r="A80" s="6" t="n">
        <v>12</v>
      </c>
      <c r="B80" s="6" t="inlineStr">
        <is>
          <t>12.05.2026</t>
        </is>
      </c>
      <c r="C80" s="7" t="n">
        <v>1691612.903225807</v>
      </c>
      <c r="D80" s="7" t="n">
        <v>150805.49</v>
      </c>
      <c r="E80" s="7" t="n">
        <v>1589534.37</v>
      </c>
      <c r="F80" s="17" t="n">
        <v>0.939656092105263</v>
      </c>
      <c r="G80" s="7" t="n">
        <v>1159.354838709677</v>
      </c>
      <c r="H80" s="7" t="n">
        <v>104</v>
      </c>
      <c r="I80" s="7" t="n">
        <v>1057</v>
      </c>
      <c r="J80" s="17" t="n">
        <v>0.9117139677239845</v>
      </c>
    </row>
    <row r="81">
      <c r="A81" s="6" t="n">
        <v>13</v>
      </c>
      <c r="B81" s="6" t="inlineStr">
        <is>
          <t>13.05.2026</t>
        </is>
      </c>
      <c r="C81" s="7" t="n">
        <v>1832580.64516129</v>
      </c>
      <c r="D81" s="7" t="n">
        <v>217228.71</v>
      </c>
      <c r="E81" s="7" t="n">
        <v>1806763.08</v>
      </c>
      <c r="F81" s="17" t="n">
        <v>0.9859119077627176</v>
      </c>
      <c r="G81" s="7" t="n">
        <v>1255.967741935484</v>
      </c>
      <c r="H81" s="7" t="n">
        <v>149</v>
      </c>
      <c r="I81" s="7" t="n">
        <v>1206</v>
      </c>
      <c r="J81" s="17" t="n">
        <v>0.960215744189033</v>
      </c>
    </row>
    <row r="82">
      <c r="A82" s="6" t="n">
        <v>14</v>
      </c>
      <c r="B82" s="6" t="inlineStr">
        <is>
          <t>14.05.2026</t>
        </is>
      </c>
      <c r="C82" s="7" t="n">
        <v>1973548.387096774</v>
      </c>
      <c r="D82" s="7" t="n">
        <v>160434.05</v>
      </c>
      <c r="E82" s="7" t="n">
        <v>1967197.13</v>
      </c>
      <c r="F82" s="17" t="n">
        <v>0.9967818082706765</v>
      </c>
      <c r="G82" s="7" t="n">
        <v>1352.58064516129</v>
      </c>
      <c r="H82" s="7" t="n">
        <v>105</v>
      </c>
      <c r="I82" s="7" t="n">
        <v>1311</v>
      </c>
      <c r="J82" s="17" t="n">
        <v>0.9692582876222275</v>
      </c>
    </row>
    <row r="83">
      <c r="A83" s="6" t="n">
        <v>15</v>
      </c>
      <c r="B83" s="6" t="inlineStr">
        <is>
          <t>15.05.2026</t>
        </is>
      </c>
      <c r="C83" s="7" t="n">
        <v>2114516.129032258</v>
      </c>
      <c r="D83" s="7" t="n">
        <v>199600</v>
      </c>
      <c r="E83" s="7" t="n">
        <v>2166797.13</v>
      </c>
      <c r="F83" s="17" t="n">
        <v>1.024724805949657</v>
      </c>
      <c r="G83" s="7" t="n">
        <v>1449.193548387097</v>
      </c>
      <c r="H83" s="7" t="n">
        <v>133</v>
      </c>
      <c r="I83" s="7" t="n">
        <v>1444</v>
      </c>
      <c r="J83" s="17" t="n">
        <v>0.9964162493043962</v>
      </c>
    </row>
    <row r="84">
      <c r="A84" s="6" t="n">
        <v>16</v>
      </c>
      <c r="B84" s="6" t="inlineStr">
        <is>
          <t>16.05.2026</t>
        </is>
      </c>
      <c r="C84" s="7" t="n">
        <v>2255483.870967742</v>
      </c>
      <c r="D84" s="7" t="n">
        <v>85127.88</v>
      </c>
      <c r="E84" s="7" t="n">
        <v>2251925.01</v>
      </c>
      <c r="F84" s="17" t="n">
        <v>0.9984221297196795</v>
      </c>
      <c r="G84" s="7" t="n">
        <v>1545.806451612903</v>
      </c>
      <c r="H84" s="7" t="n">
        <v>61</v>
      </c>
      <c r="I84" s="7" t="n">
        <v>1505</v>
      </c>
      <c r="J84" s="17" t="n">
        <v>0.97360183639399</v>
      </c>
    </row>
    <row r="85">
      <c r="A85" s="6" t="n">
        <v>17</v>
      </c>
      <c r="B85" s="6" t="inlineStr">
        <is>
          <t>17.05.2026</t>
        </is>
      </c>
      <c r="C85" s="7" t="n">
        <v>2396451.612903226</v>
      </c>
      <c r="D85" s="7" t="n">
        <v>64107.67</v>
      </c>
      <c r="E85" s="7" t="n">
        <v>2316032.68</v>
      </c>
      <c r="F85" s="17" t="n">
        <v>0.9664424967021132</v>
      </c>
      <c r="G85" s="7" t="n">
        <v>1642.41935483871</v>
      </c>
      <c r="H85" s="7" t="n">
        <v>48</v>
      </c>
      <c r="I85" s="7" t="n">
        <v>1553</v>
      </c>
      <c r="J85" s="17" t="n">
        <v>0.945556319355789</v>
      </c>
    </row>
    <row r="86">
      <c r="A86" s="6" t="n">
        <v>18</v>
      </c>
      <c r="B86" s="6" t="inlineStr">
        <is>
          <t>18.05.2026</t>
        </is>
      </c>
      <c r="C86" s="7" t="n">
        <v>2537419.35483871</v>
      </c>
      <c r="D86" s="7" t="n">
        <v>129959.22</v>
      </c>
      <c r="E86" s="7" t="n">
        <v>2445991.9</v>
      </c>
      <c r="F86" s="17" t="n">
        <v>0.9639683307907448</v>
      </c>
      <c r="G86" s="7" t="n">
        <v>1739.032258064516</v>
      </c>
      <c r="H86" s="7" t="n">
        <v>74</v>
      </c>
      <c r="I86" s="7" t="n">
        <v>1627</v>
      </c>
      <c r="J86" s="17" t="n">
        <v>0.9355778148766463</v>
      </c>
    </row>
    <row r="87">
      <c r="A87" s="6" t="n">
        <v>19</v>
      </c>
      <c r="B87" s="6" t="inlineStr">
        <is>
          <t>19.05.2026</t>
        </is>
      </c>
      <c r="C87" s="7" t="n">
        <v>2678387.096774193</v>
      </c>
      <c r="D87" s="7" t="n">
        <v>198732.96</v>
      </c>
      <c r="E87" s="7" t="n">
        <v>2644724.86</v>
      </c>
      <c r="F87" s="17" t="n">
        <v>0.9874319000361315</v>
      </c>
      <c r="G87" s="7" t="n">
        <v>1835.645161290323</v>
      </c>
      <c r="H87" s="7" t="n">
        <v>133</v>
      </c>
      <c r="I87" s="7" t="n">
        <v>1760</v>
      </c>
      <c r="J87" s="17" t="n">
        <v>0.95879096740181</v>
      </c>
    </row>
    <row r="88">
      <c r="A88" s="6" t="n">
        <v>20</v>
      </c>
      <c r="B88" s="6" t="inlineStr">
        <is>
          <t>20.05.2026</t>
        </is>
      </c>
      <c r="C88" s="7" t="n">
        <v>2819354.838709678</v>
      </c>
      <c r="D88" s="7" t="n">
        <v>197776.67</v>
      </c>
      <c r="E88" s="7" t="n">
        <v>2842501.53</v>
      </c>
      <c r="F88" s="17" t="n">
        <v>1.008209924828375</v>
      </c>
      <c r="G88" s="7" t="n">
        <v>1932.258064516129</v>
      </c>
      <c r="H88" s="7" t="n">
        <v>135</v>
      </c>
      <c r="I88" s="7" t="n">
        <v>1895</v>
      </c>
      <c r="J88" s="17" t="n">
        <v>0.9807178631051753</v>
      </c>
    </row>
    <row r="89">
      <c r="A89" s="6" t="n">
        <v>21</v>
      </c>
      <c r="B89" s="6" t="inlineStr">
        <is>
          <t>21.05.2026</t>
        </is>
      </c>
      <c r="C89" s="7" t="n">
        <v>2960322.580645161</v>
      </c>
      <c r="D89" s="7" t="n">
        <v>208021.64</v>
      </c>
      <c r="E89" s="7" t="n">
        <v>3050523.17</v>
      </c>
      <c r="F89" s="17" t="n">
        <v>1.030469851476517</v>
      </c>
      <c r="G89" s="7" t="n">
        <v>2028.870967741935</v>
      </c>
      <c r="H89" s="7" t="n">
        <v>132</v>
      </c>
      <c r="I89" s="7" t="n">
        <v>2027</v>
      </c>
      <c r="J89" s="17" t="n">
        <v>0.9990778281262422</v>
      </c>
    </row>
    <row r="90">
      <c r="A90" s="6" t="n">
        <v>22</v>
      </c>
      <c r="B90" s="6" t="inlineStr">
        <is>
          <t>22.05.2026</t>
        </is>
      </c>
      <c r="C90" s="7" t="n">
        <v>3101290.322580645</v>
      </c>
      <c r="D90" s="7" t="n">
        <v>199712.56</v>
      </c>
      <c r="E90" s="7" t="n">
        <v>3250235.73</v>
      </c>
      <c r="F90" s="17" t="n">
        <v>1.048026915227793</v>
      </c>
      <c r="G90" s="7" t="n">
        <v>2125.483870967742</v>
      </c>
      <c r="H90" s="7" t="n">
        <v>135</v>
      </c>
      <c r="I90" s="7" t="n">
        <v>2162</v>
      </c>
      <c r="J90" s="17" t="n">
        <v>1.017180148732736</v>
      </c>
    </row>
    <row r="91">
      <c r="A91" s="6" t="n">
        <v>23</v>
      </c>
      <c r="B91" s="6" t="inlineStr">
        <is>
          <t>23.05.2026</t>
        </is>
      </c>
      <c r="C91" s="7" t="n">
        <v>3242258.064516129</v>
      </c>
      <c r="D91" s="7" t="n">
        <v>92573.79000000001</v>
      </c>
      <c r="E91" s="7" t="n">
        <v>3342809.52</v>
      </c>
      <c r="F91" s="17" t="n">
        <v>1.031012785991444</v>
      </c>
      <c r="G91" s="7" t="n">
        <v>2222.096774193548</v>
      </c>
      <c r="H91" s="7" t="n">
        <v>64</v>
      </c>
      <c r="I91" s="7" t="n">
        <v>2226</v>
      </c>
      <c r="J91" s="17" t="n">
        <v>1.001756550773027</v>
      </c>
    </row>
    <row r="92">
      <c r="A92" s="6" t="n">
        <v>24</v>
      </c>
      <c r="B92" s="6" t="inlineStr">
        <is>
          <t>24.05.2026</t>
        </is>
      </c>
      <c r="C92" s="7" t="n">
        <v>3383225.806451613</v>
      </c>
      <c r="D92" s="7" t="n">
        <v>41256.58</v>
      </c>
      <c r="E92" s="7" t="n">
        <v>3384066.1</v>
      </c>
      <c r="F92" s="17" t="n">
        <v>1.000248370518688</v>
      </c>
      <c r="G92" s="7" t="n">
        <v>2318.709677419355</v>
      </c>
      <c r="H92" s="7" t="n">
        <v>31</v>
      </c>
      <c r="I92" s="7" t="n">
        <v>2257</v>
      </c>
      <c r="J92" s="17" t="n">
        <v>0.9733861992209238</v>
      </c>
    </row>
    <row r="93">
      <c r="A93" s="6" t="n">
        <v>25</v>
      </c>
      <c r="B93" s="6" t="inlineStr">
        <is>
          <t>25.05.2026</t>
        </is>
      </c>
      <c r="C93" s="7" t="n">
        <v>3524193.548387097</v>
      </c>
      <c r="D93" s="7" t="n">
        <v>205789.09</v>
      </c>
      <c r="E93" s="7" t="n">
        <v>3589855.19</v>
      </c>
      <c r="F93" s="17" t="n">
        <v>1.018631678627002</v>
      </c>
      <c r="G93" s="7" t="n">
        <v>2415.322580645161</v>
      </c>
      <c r="H93" s="7" t="n">
        <v>131</v>
      </c>
      <c r="I93" s="7" t="n">
        <v>2388</v>
      </c>
      <c r="J93" s="17" t="n">
        <v>0.9886878130217027</v>
      </c>
    </row>
    <row r="94">
      <c r="A94" s="6" t="n">
        <v>26</v>
      </c>
      <c r="B94" s="6" t="inlineStr">
        <is>
          <t>26.05.2026</t>
        </is>
      </c>
      <c r="C94" s="7" t="n">
        <v>3665161.290322581</v>
      </c>
      <c r="D94" s="7" t="n">
        <v>188469.66</v>
      </c>
      <c r="E94" s="7" t="n">
        <v>3778324.85</v>
      </c>
      <c r="F94" s="17" t="n">
        <v>1.030875465146981</v>
      </c>
      <c r="G94" s="7" t="n">
        <v>2511.935483870968</v>
      </c>
      <c r="H94" s="7" t="n">
        <v>122</v>
      </c>
      <c r="I94" s="7" t="n">
        <v>2510</v>
      </c>
      <c r="J94" s="17" t="n">
        <v>0.9992294850391679</v>
      </c>
    </row>
    <row r="95">
      <c r="A95" s="6" t="n">
        <v>27</v>
      </c>
      <c r="B95" s="6" t="inlineStr">
        <is>
          <t>27.05.2026</t>
        </is>
      </c>
      <c r="C95" s="7" t="n">
        <v>3806129.032258064</v>
      </c>
      <c r="D95" s="7" t="n">
        <v>211654.33</v>
      </c>
      <c r="E95" s="7" t="n">
        <v>3989979.18</v>
      </c>
      <c r="F95" s="17" t="n">
        <v>1.048303708619374</v>
      </c>
      <c r="G95" s="7" t="n">
        <v>2608.548387096774</v>
      </c>
      <c r="H95" s="7" t="n">
        <v>142</v>
      </c>
      <c r="I95" s="7" t="n">
        <v>2652</v>
      </c>
      <c r="J95" s="17" t="n">
        <v>1.016657391949546</v>
      </c>
    </row>
    <row r="96">
      <c r="A96" s="6" t="n">
        <v>28</v>
      </c>
      <c r="B96" s="6" t="inlineStr">
        <is>
          <t>28.05.2026</t>
        </is>
      </c>
      <c r="C96" s="7" t="n">
        <v>3947096.774193549</v>
      </c>
      <c r="D96" s="7" t="n">
        <v>179999.08</v>
      </c>
      <c r="E96" s="7" t="n">
        <v>4169978.26</v>
      </c>
      <c r="F96" s="17" t="n">
        <v>1.056467195652174</v>
      </c>
      <c r="G96" s="7" t="n">
        <v>2705.16129032258</v>
      </c>
      <c r="H96" s="7" t="n">
        <v>123</v>
      </c>
      <c r="I96" s="7" t="n">
        <v>2775</v>
      </c>
      <c r="J96" s="17" t="n">
        <v>1.025816837586454</v>
      </c>
    </row>
    <row r="97">
      <c r="A97" s="6" t="n">
        <v>29</v>
      </c>
      <c r="B97" s="6" t="inlineStr">
        <is>
          <t>29.05.2026</t>
        </is>
      </c>
      <c r="C97" s="7" t="n">
        <v>4088064.516129032</v>
      </c>
      <c r="D97" s="7" t="n">
        <v>158515.96</v>
      </c>
      <c r="E97" s="7" t="n">
        <v>4328494.220000001</v>
      </c>
      <c r="F97" s="17" t="n">
        <v>1.058812600173598</v>
      </c>
      <c r="G97" s="7" t="n">
        <v>2801.774193548387</v>
      </c>
      <c r="H97" s="7" t="n">
        <v>90</v>
      </c>
      <c r="I97" s="7" t="n">
        <v>2865</v>
      </c>
      <c r="J97" s="17" t="n">
        <v>1.022566346209199</v>
      </c>
    </row>
    <row r="98">
      <c r="A98" s="6" t="n">
        <v>30</v>
      </c>
      <c r="B98" s="6" t="inlineStr">
        <is>
          <t>30.05.2026</t>
        </is>
      </c>
      <c r="C98" s="7" t="n">
        <v>4229032.258064516</v>
      </c>
      <c r="D98" s="7" t="n">
        <v>67404.38</v>
      </c>
      <c r="E98" s="7" t="n">
        <v>4395898.600000001</v>
      </c>
      <c r="F98" s="17" t="n">
        <v>1.039457334858886</v>
      </c>
      <c r="G98" s="7" t="n">
        <v>2898.387096774194</v>
      </c>
      <c r="H98" s="7" t="n">
        <v>41</v>
      </c>
      <c r="I98" s="7" t="n">
        <v>2906</v>
      </c>
      <c r="J98" s="17" t="n">
        <v>1.002626599888703</v>
      </c>
    </row>
    <row r="99">
      <c r="A99" s="6" t="n">
        <v>31</v>
      </c>
      <c r="B99" s="6" t="inlineStr">
        <is>
          <t>31.05.2026</t>
        </is>
      </c>
      <c r="C99" s="7" t="n">
        <v>4370000</v>
      </c>
      <c r="D99" s="7" t="n">
        <v>49280.33</v>
      </c>
      <c r="E99" s="7" t="n">
        <v>4445178.930000001</v>
      </c>
      <c r="F99" s="17" t="n">
        <v>1.017203416475973</v>
      </c>
      <c r="G99" s="7" t="n">
        <v>2995</v>
      </c>
      <c r="H99" s="7" t="n">
        <v>33</v>
      </c>
      <c r="I99" s="7" t="n">
        <v>2939</v>
      </c>
      <c r="J99" s="17" t="n">
        <v>0.9813021702838064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0">
    <cfRule type="dataBar" priority="3">
      <dataBar showValue="1">
        <cfvo type="num" val="0"/>
        <cfvo type="num" val="1"/>
        <color rgb="00B7E4C7"/>
      </dataBar>
    </cfRule>
  </conditionalFormatting>
  <conditionalFormatting sqref="G17:G20">
    <cfRule type="dataBar" priority="3">
      <dataBar showValue="1">
        <cfvo type="num" val="0"/>
        <cfvo type="num" val="1"/>
        <color rgb="00B7E4C7"/>
      </dataBar>
    </cfRule>
  </conditionalFormatting>
  <conditionalFormatting sqref="E26:E63">
    <cfRule type="dataBar" priority="5">
      <dataBar showValue="1">
        <cfvo type="num" val="0"/>
        <cfvo type="num" val="1"/>
        <color rgb="00B7E4C7"/>
      </dataBar>
    </cfRule>
  </conditionalFormatting>
  <conditionalFormatting sqref="H26:H63">
    <cfRule type="dataBar" priority="5">
      <dataBar showValue="1">
        <cfvo type="num" val="0"/>
        <cfvo type="num" val="1"/>
        <color rgb="00B7E4C7"/>
      </dataBar>
    </cfRule>
  </conditionalFormatting>
  <conditionalFormatting sqref="F69:F99">
    <cfRule type="dataBar" priority="7">
      <dataBar showValue="1">
        <cfvo type="num" val="0"/>
        <cfvo type="num" val="1"/>
        <color rgb="00B7E4C7"/>
      </dataBar>
    </cfRule>
  </conditionalFormatting>
  <conditionalFormatting sqref="J69:J99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2026-07-07T05:31:48Z</dcterms:created>
  <dcterms:modified xsi:type="dcterms:W3CDTF">2026-07-07T05:31:49Z</dcterms:modified>
</cp:coreProperties>
</file>